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en\Downloads\"/>
    </mc:Choice>
  </mc:AlternateContent>
  <bookViews>
    <workbookView xWindow="0" yWindow="0" windowWidth="28800" windowHeight="12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L20" i="1"/>
  <c r="L21" i="1"/>
  <c r="L22" i="1"/>
  <c r="L23" i="1"/>
  <c r="L24" i="1"/>
  <c r="N22" i="1" l="1"/>
  <c r="O22" i="1"/>
  <c r="P22" i="1"/>
  <c r="N9" i="1"/>
  <c r="O9" i="1"/>
  <c r="P9" i="1"/>
  <c r="N16" i="1"/>
  <c r="O16" i="1"/>
  <c r="P16" i="1"/>
  <c r="N23" i="1"/>
  <c r="O23" i="1"/>
  <c r="P23" i="1"/>
  <c r="N19" i="1"/>
  <c r="O19" i="1"/>
  <c r="P19" i="1"/>
  <c r="N8" i="1"/>
  <c r="O8" i="1"/>
  <c r="P8" i="1"/>
  <c r="N14" i="1"/>
  <c r="O14" i="1"/>
  <c r="P14" i="1"/>
  <c r="N20" i="1"/>
  <c r="O20" i="1"/>
  <c r="P20" i="1"/>
  <c r="N10" i="1"/>
  <c r="O10" i="1"/>
  <c r="P10" i="1"/>
  <c r="N11" i="1"/>
  <c r="O11" i="1"/>
  <c r="P11" i="1"/>
  <c r="N24" i="1"/>
  <c r="O24" i="1"/>
  <c r="P24" i="1"/>
  <c r="N13" i="1"/>
  <c r="O13" i="1"/>
  <c r="P13" i="1"/>
  <c r="N15" i="1"/>
  <c r="O15" i="1"/>
  <c r="P15" i="1"/>
  <c r="N7" i="1"/>
  <c r="O7" i="1"/>
  <c r="P7" i="1"/>
  <c r="N21" i="1"/>
  <c r="O21" i="1"/>
  <c r="P21" i="1"/>
  <c r="N17" i="1"/>
  <c r="O17" i="1"/>
  <c r="P17" i="1"/>
  <c r="N12" i="1"/>
  <c r="O12" i="1"/>
  <c r="P12" i="1"/>
  <c r="N30" i="1"/>
  <c r="O30" i="1"/>
  <c r="P30" i="1"/>
  <c r="N31" i="1"/>
  <c r="O31" i="1"/>
  <c r="P31" i="1"/>
  <c r="N29" i="1"/>
  <c r="O29" i="1"/>
  <c r="P29" i="1"/>
  <c r="N32" i="1"/>
  <c r="O32" i="1"/>
  <c r="P32" i="1"/>
  <c r="N40" i="1"/>
  <c r="O40" i="1"/>
  <c r="P40" i="1"/>
  <c r="N42" i="1"/>
  <c r="O42" i="1"/>
  <c r="P42" i="1"/>
  <c r="N41" i="1"/>
  <c r="O41" i="1"/>
  <c r="P41" i="1"/>
  <c r="P18" i="1"/>
  <c r="O18" i="1"/>
  <c r="N18" i="1"/>
  <c r="Q14" i="1" l="1"/>
  <c r="L14" i="1" s="1"/>
  <c r="Q9" i="1"/>
  <c r="L9" i="1" s="1"/>
  <c r="Q42" i="1"/>
  <c r="Q18" i="1"/>
  <c r="L18" i="1" s="1"/>
  <c r="Q15" i="1"/>
  <c r="L15" i="1" s="1"/>
  <c r="Q24" i="1"/>
  <c r="Q10" i="1"/>
  <c r="L10" i="1" s="1"/>
  <c r="Q12" i="1"/>
  <c r="L12" i="1" s="1"/>
  <c r="Q23" i="1"/>
  <c r="Q20" i="1"/>
  <c r="Q40" i="1"/>
  <c r="Q30" i="1"/>
  <c r="Q21" i="1"/>
  <c r="Q29" i="1"/>
  <c r="Q41" i="1"/>
  <c r="L42" i="1" s="1"/>
  <c r="Q11" i="1"/>
  <c r="L11" i="1" s="1"/>
  <c r="Q7" i="1"/>
  <c r="L7" i="1" s="1"/>
  <c r="Q22" i="1"/>
  <c r="Q16" i="1"/>
  <c r="L16" i="1" s="1"/>
  <c r="Q13" i="1"/>
  <c r="L13" i="1" s="1"/>
  <c r="Q17" i="1"/>
  <c r="L17" i="1" s="1"/>
  <c r="Q19" i="1"/>
  <c r="Q8" i="1"/>
  <c r="L8" i="1" s="1"/>
  <c r="Q31" i="1"/>
  <c r="Q32" i="1"/>
  <c r="L32" i="1" s="1"/>
  <c r="H47" i="1"/>
  <c r="I47" i="1"/>
  <c r="J47" i="1"/>
  <c r="F47" i="1"/>
  <c r="G47" i="1"/>
  <c r="L40" i="1" l="1"/>
  <c r="L41" i="1"/>
  <c r="L30" i="1"/>
  <c r="L29" i="1"/>
  <c r="L31" i="1"/>
</calcChain>
</file>

<file path=xl/sharedStrings.xml><?xml version="1.0" encoding="utf-8"?>
<sst xmlns="http://schemas.openxmlformats.org/spreadsheetml/2006/main" count="117" uniqueCount="53">
  <si>
    <t>RANKING NACIONAL 2024</t>
  </si>
  <si>
    <t>TIRADOR</t>
  </si>
  <si>
    <t>INSTITUCION</t>
  </si>
  <si>
    <t>CATEGORIA</t>
  </si>
  <si>
    <t>APERTURA</t>
  </si>
  <si>
    <t>NACIONAL</t>
  </si>
  <si>
    <t>BUE</t>
  </si>
  <si>
    <t>RDT</t>
  </si>
  <si>
    <t>25 METROS PISTOLA MILITAR 11,25</t>
  </si>
  <si>
    <t>GEBHART RODRIGO</t>
  </si>
  <si>
    <t>BENDERSKY LUIS</t>
  </si>
  <si>
    <t>MILUTINOVICH CLAUDIO</t>
  </si>
  <si>
    <t>BADARACO JUAN CARLOS</t>
  </si>
  <si>
    <t>PANIAGUA ARIEL</t>
  </si>
  <si>
    <t>FIGARI BERNARDO</t>
  </si>
  <si>
    <t>SAENZ VICTOR</t>
  </si>
  <si>
    <t>MARTINEZ DANIEL</t>
  </si>
  <si>
    <t>COLOMBI JOSE LUIS</t>
  </si>
  <si>
    <t>VILLANUEVA JOSE</t>
  </si>
  <si>
    <t>QUI</t>
  </si>
  <si>
    <t>PER</t>
  </si>
  <si>
    <t>ISAZA ALFREDO</t>
  </si>
  <si>
    <t>SJA</t>
  </si>
  <si>
    <t>COR</t>
  </si>
  <si>
    <t>HV</t>
  </si>
  <si>
    <t>PIEROLA CARLOS</t>
  </si>
  <si>
    <t xml:space="preserve">TROISI MIGUEL </t>
  </si>
  <si>
    <t>GIMENEZ MARCELO</t>
  </si>
  <si>
    <t>AGR</t>
  </si>
  <si>
    <t>OTERMIN, MAURICIO</t>
  </si>
  <si>
    <t>BRAÑA, LIONEL</t>
  </si>
  <si>
    <t>SANTINI, LEONARDO</t>
  </si>
  <si>
    <t>SENIOR</t>
  </si>
  <si>
    <t>PROMO</t>
  </si>
  <si>
    <t>LA RIOJA / PERG</t>
  </si>
  <si>
    <t>BS.AS/S.RAF</t>
  </si>
  <si>
    <t>TOTAL</t>
  </si>
  <si>
    <t>N°FEDERADO</t>
  </si>
  <si>
    <t>ALONSO MANUEL</t>
  </si>
  <si>
    <t>PARTICIPANTES</t>
  </si>
  <si>
    <t>CORDOBA</t>
  </si>
  <si>
    <t>VA</t>
  </si>
  <si>
    <t>LOPEZ FERNANDO</t>
  </si>
  <si>
    <t>ATGQ</t>
  </si>
  <si>
    <t>GARCIA LUCAS</t>
  </si>
  <si>
    <t>TSR</t>
  </si>
  <si>
    <t>FAA</t>
  </si>
  <si>
    <t>ABREGO RORIGO</t>
  </si>
  <si>
    <t>HERRERO CINTIA SOLEDAD</t>
  </si>
  <si>
    <t>QUILMES/SAN JUAN</t>
  </si>
  <si>
    <t>MALDONADO FEDERICO</t>
  </si>
  <si>
    <t>TROISI MARIANO G.</t>
  </si>
  <si>
    <t>MOLINA VICTOR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</si>
</sst>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6" fillId="0" borderId="1" xfId="0" applyFont="1" applyBorder="1"/>
    <xf numFmtId="0" fontId="6" fillId="5" borderId="1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3" xfId="0" applyBorder="1"/>
    <xf numFmtId="0" fontId="0" fillId="2" borderId="3" xfId="0" applyFill="1" applyBorder="1"/>
    <xf numFmtId="0" fontId="6" fillId="0" borderId="2" xfId="0" applyFont="1" applyBorder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center"/>
    </xf>
    <xf numFmtId="0" fontId="6" fillId="0" borderId="8" xfId="0" applyFont="1" applyBorder="1"/>
    <xf numFmtId="0" fontId="5" fillId="3" borderId="1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6" fillId="4" borderId="1" xfId="0" applyFont="1" applyFill="1" applyBorder="1"/>
    <xf numFmtId="1" fontId="6" fillId="2" borderId="10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6" fillId="4" borderId="12" xfId="0" applyFont="1" applyFill="1" applyBorder="1"/>
    <xf numFmtId="0" fontId="6" fillId="4" borderId="12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1" fontId="6" fillId="2" borderId="13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2" borderId="5" xfId="0" applyFont="1" applyFill="1" applyBorder="1"/>
    <xf numFmtId="0" fontId="5" fillId="2" borderId="14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center"/>
    </xf>
    <xf numFmtId="0" fontId="6" fillId="0" borderId="16" xfId="0" applyFont="1" applyBorder="1"/>
    <xf numFmtId="0" fontId="7" fillId="2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6" fillId="4" borderId="7" xfId="0" applyFont="1" applyFill="1" applyBorder="1"/>
    <xf numFmtId="0" fontId="6" fillId="4" borderId="7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6" fillId="8" borderId="12" xfId="0" applyFont="1" applyFill="1" applyBorder="1" applyAlignment="1">
      <alignment horizontal="center"/>
    </xf>
    <xf numFmtId="1" fontId="6" fillId="2" borderId="17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" fontId="6" fillId="5" borderId="10" xfId="0" applyNumberFormat="1" applyFont="1" applyFill="1" applyBorder="1" applyAlignment="1">
      <alignment horizontal="center"/>
    </xf>
    <xf numFmtId="1" fontId="6" fillId="4" borderId="10" xfId="0" applyNumberFormat="1" applyFont="1" applyFill="1" applyBorder="1" applyAlignment="1">
      <alignment horizontal="center"/>
    </xf>
    <xf numFmtId="1" fontId="6" fillId="10" borderId="10" xfId="0" applyNumberFormat="1" applyFont="1" applyFill="1" applyBorder="1" applyAlignment="1">
      <alignment horizontal="center"/>
    </xf>
    <xf numFmtId="1" fontId="6" fillId="5" borderId="8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0" fillId="4" borderId="12" xfId="0" applyFill="1" applyBorder="1"/>
    <xf numFmtId="0" fontId="0" fillId="4" borderId="1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workbookViewId="0">
      <selection activeCell="S20" sqref="S20"/>
    </sheetView>
  </sheetViews>
  <sheetFormatPr baseColWidth="10" defaultRowHeight="15" x14ac:dyDescent="0.25"/>
  <cols>
    <col min="1" max="1" width="8.140625" customWidth="1"/>
    <col min="2" max="2" width="23.7109375" customWidth="1"/>
    <col min="3" max="3" width="12.5703125" customWidth="1"/>
    <col min="4" max="4" width="13.28515625" customWidth="1"/>
    <col min="7" max="7" width="17.85546875" customWidth="1"/>
    <col min="9" max="9" width="20.5703125" customWidth="1"/>
    <col min="10" max="10" width="13.42578125" customWidth="1"/>
    <col min="12" max="12" width="11.7109375" customWidth="1"/>
    <col min="14" max="17" width="0" hidden="1" customWidth="1"/>
  </cols>
  <sheetData>
    <row r="1" spans="1:17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7" ht="26.25" x14ac:dyDescent="0.4">
      <c r="A2" s="8"/>
      <c r="B2" s="82" t="s">
        <v>0</v>
      </c>
      <c r="C2" s="82"/>
      <c r="D2" s="82"/>
      <c r="E2" s="82"/>
      <c r="F2" s="82"/>
      <c r="G2" s="82"/>
      <c r="H2" s="82"/>
      <c r="I2" s="82"/>
      <c r="J2" s="82"/>
      <c r="K2" s="82"/>
      <c r="L2" s="8"/>
    </row>
    <row r="3" spans="1:17" x14ac:dyDescent="0.25">
      <c r="A3" s="8"/>
      <c r="B3" s="3"/>
      <c r="C3" s="3"/>
      <c r="D3" s="2"/>
      <c r="E3" s="3"/>
      <c r="F3" s="2"/>
      <c r="G3" s="2"/>
      <c r="H3" s="3"/>
      <c r="I3" s="3"/>
      <c r="J3" s="3"/>
      <c r="K3" s="3"/>
      <c r="L3" s="8"/>
    </row>
    <row r="4" spans="1:17" ht="21" x14ac:dyDescent="0.35">
      <c r="A4" s="8"/>
      <c r="B4" s="12" t="s">
        <v>8</v>
      </c>
      <c r="C4" s="12"/>
      <c r="D4" s="1"/>
      <c r="E4" s="1"/>
      <c r="F4" s="2"/>
      <c r="G4" s="2"/>
      <c r="H4" s="3"/>
      <c r="I4" s="3"/>
      <c r="J4" s="3"/>
      <c r="K4" s="3"/>
      <c r="L4" s="8"/>
    </row>
    <row r="5" spans="1:17" ht="16.5" customHeight="1" thickBot="1" x14ac:dyDescent="0.4">
      <c r="A5" s="8"/>
      <c r="B5" s="12"/>
      <c r="C5" s="12"/>
      <c r="D5" s="1"/>
      <c r="E5" s="1"/>
      <c r="F5" s="34">
        <v>1</v>
      </c>
      <c r="G5" s="34">
        <v>2</v>
      </c>
      <c r="H5" s="34">
        <v>3</v>
      </c>
      <c r="I5" s="34">
        <v>4</v>
      </c>
      <c r="J5" s="34">
        <v>5</v>
      </c>
      <c r="K5" s="3"/>
      <c r="L5" s="8"/>
    </row>
    <row r="6" spans="1:17" x14ac:dyDescent="0.25">
      <c r="A6" s="8"/>
      <c r="B6" s="40" t="s">
        <v>1</v>
      </c>
      <c r="C6" s="41" t="s">
        <v>37</v>
      </c>
      <c r="D6" s="42" t="s">
        <v>2</v>
      </c>
      <c r="E6" s="42" t="s">
        <v>3</v>
      </c>
      <c r="F6" s="42" t="s">
        <v>4</v>
      </c>
      <c r="G6" s="42" t="s">
        <v>34</v>
      </c>
      <c r="H6" s="42" t="s">
        <v>35</v>
      </c>
      <c r="I6" s="42" t="s">
        <v>49</v>
      </c>
      <c r="J6" s="42" t="s">
        <v>40</v>
      </c>
      <c r="K6" s="42" t="s">
        <v>5</v>
      </c>
      <c r="L6" s="43" t="s">
        <v>36</v>
      </c>
    </row>
    <row r="7" spans="1:17" x14ac:dyDescent="0.25">
      <c r="A7" s="8"/>
      <c r="B7" s="45" t="s">
        <v>25</v>
      </c>
      <c r="C7" s="32">
        <v>9175</v>
      </c>
      <c r="D7" s="5" t="s">
        <v>28</v>
      </c>
      <c r="E7" s="46" t="s">
        <v>32</v>
      </c>
      <c r="F7" s="47"/>
      <c r="G7" s="33">
        <v>348</v>
      </c>
      <c r="H7" s="33">
        <v>347</v>
      </c>
      <c r="I7" s="30">
        <v>337</v>
      </c>
      <c r="J7" s="31">
        <v>362</v>
      </c>
      <c r="K7" s="11">
        <v>337</v>
      </c>
      <c r="L7" s="83">
        <f>Q7</f>
        <v>1394</v>
      </c>
      <c r="N7">
        <f t="shared" ref="N7:N24" si="0">IF(COUNT(F7,G7,H7,I7,J7)&gt;=1,LARGE(F7:J7,1),"0")</f>
        <v>362</v>
      </c>
      <c r="O7">
        <f t="shared" ref="O7:O24" si="1">IF(COUNT(F7:J7)&gt;=2,LARGE(F7:J7,2),"0")</f>
        <v>348</v>
      </c>
      <c r="P7">
        <f t="shared" ref="P7:P24" si="2">IF(COUNT(F7:J7)&gt;=3,LARGE(F7:J7,3),"0")</f>
        <v>347</v>
      </c>
      <c r="Q7">
        <f t="shared" ref="Q7:Q24" si="3">SUM(N7:P7)+K7</f>
        <v>1394</v>
      </c>
    </row>
    <row r="8" spans="1:17" x14ac:dyDescent="0.25">
      <c r="A8" s="8"/>
      <c r="B8" s="49" t="s">
        <v>9</v>
      </c>
      <c r="C8" s="5">
        <v>9387</v>
      </c>
      <c r="D8" s="5" t="s">
        <v>19</v>
      </c>
      <c r="E8" s="46" t="s">
        <v>32</v>
      </c>
      <c r="F8" s="50">
        <v>357</v>
      </c>
      <c r="G8" s="51">
        <v>346</v>
      </c>
      <c r="H8" s="50">
        <v>347</v>
      </c>
      <c r="I8" s="51">
        <v>347</v>
      </c>
      <c r="J8" s="50">
        <v>348</v>
      </c>
      <c r="K8" s="11">
        <v>333</v>
      </c>
      <c r="L8" s="84">
        <f>Q8</f>
        <v>1385</v>
      </c>
      <c r="N8">
        <f t="shared" si="0"/>
        <v>357</v>
      </c>
      <c r="O8">
        <f t="shared" si="1"/>
        <v>348</v>
      </c>
      <c r="P8">
        <f t="shared" si="2"/>
        <v>347</v>
      </c>
      <c r="Q8">
        <f t="shared" si="3"/>
        <v>1385</v>
      </c>
    </row>
    <row r="9" spans="1:17" x14ac:dyDescent="0.25">
      <c r="A9" s="8"/>
      <c r="B9" s="49" t="s">
        <v>10</v>
      </c>
      <c r="C9" s="5">
        <v>7216</v>
      </c>
      <c r="D9" s="5" t="s">
        <v>19</v>
      </c>
      <c r="E9" s="46" t="s">
        <v>32</v>
      </c>
      <c r="F9" s="50">
        <v>340</v>
      </c>
      <c r="G9" s="52"/>
      <c r="H9" s="50">
        <v>351</v>
      </c>
      <c r="I9" s="50">
        <v>338</v>
      </c>
      <c r="J9" s="52"/>
      <c r="K9" s="11">
        <v>333</v>
      </c>
      <c r="L9" s="85">
        <f>Q9</f>
        <v>1362</v>
      </c>
      <c r="N9">
        <f t="shared" si="0"/>
        <v>351</v>
      </c>
      <c r="O9">
        <f t="shared" si="1"/>
        <v>340</v>
      </c>
      <c r="P9">
        <f t="shared" si="2"/>
        <v>338</v>
      </c>
      <c r="Q9">
        <f t="shared" si="3"/>
        <v>1362</v>
      </c>
    </row>
    <row r="10" spans="1:17" x14ac:dyDescent="0.25">
      <c r="A10" s="8"/>
      <c r="B10" s="49" t="s">
        <v>16</v>
      </c>
      <c r="C10" s="5">
        <v>8790</v>
      </c>
      <c r="D10" s="5" t="s">
        <v>19</v>
      </c>
      <c r="E10" s="46" t="s">
        <v>32</v>
      </c>
      <c r="F10" s="51">
        <v>318</v>
      </c>
      <c r="G10" s="50">
        <v>338</v>
      </c>
      <c r="H10" s="50">
        <v>339</v>
      </c>
      <c r="I10" s="50">
        <v>337</v>
      </c>
      <c r="J10" s="51">
        <v>333</v>
      </c>
      <c r="K10" s="11">
        <v>345</v>
      </c>
      <c r="L10" s="48">
        <f>Q10</f>
        <v>1359</v>
      </c>
      <c r="N10">
        <f t="shared" si="0"/>
        <v>339</v>
      </c>
      <c r="O10">
        <f t="shared" si="1"/>
        <v>338</v>
      </c>
      <c r="P10">
        <f t="shared" si="2"/>
        <v>337</v>
      </c>
      <c r="Q10">
        <f t="shared" si="3"/>
        <v>1359</v>
      </c>
    </row>
    <row r="11" spans="1:17" x14ac:dyDescent="0.25">
      <c r="B11" s="49" t="s">
        <v>11</v>
      </c>
      <c r="C11" s="5">
        <v>9615</v>
      </c>
      <c r="D11" s="5" t="s">
        <v>20</v>
      </c>
      <c r="E11" s="46" t="s">
        <v>32</v>
      </c>
      <c r="F11" s="50">
        <v>332</v>
      </c>
      <c r="G11" s="50">
        <v>335</v>
      </c>
      <c r="H11" s="50">
        <v>333</v>
      </c>
      <c r="I11" s="51">
        <v>325</v>
      </c>
      <c r="J11" s="51">
        <v>298</v>
      </c>
      <c r="K11" s="11">
        <v>335</v>
      </c>
      <c r="L11" s="48">
        <f>Q11</f>
        <v>1335</v>
      </c>
      <c r="N11">
        <f t="shared" si="0"/>
        <v>335</v>
      </c>
      <c r="O11">
        <f t="shared" si="1"/>
        <v>333</v>
      </c>
      <c r="P11">
        <f t="shared" si="2"/>
        <v>332</v>
      </c>
      <c r="Q11">
        <f t="shared" si="3"/>
        <v>1335</v>
      </c>
    </row>
    <row r="12" spans="1:17" x14ac:dyDescent="0.25">
      <c r="B12" s="45" t="s">
        <v>26</v>
      </c>
      <c r="C12" s="32">
        <v>9246</v>
      </c>
      <c r="D12" s="30" t="s">
        <v>23</v>
      </c>
      <c r="E12" s="46" t="s">
        <v>32</v>
      </c>
      <c r="F12" s="47"/>
      <c r="G12" s="33">
        <v>312</v>
      </c>
      <c r="H12" s="53"/>
      <c r="I12" s="31">
        <v>341</v>
      </c>
      <c r="J12" s="31">
        <v>344</v>
      </c>
      <c r="K12" s="11">
        <v>327</v>
      </c>
      <c r="L12" s="48">
        <f>Q12</f>
        <v>1324</v>
      </c>
      <c r="N12">
        <f t="shared" si="0"/>
        <v>344</v>
      </c>
      <c r="O12">
        <f t="shared" si="1"/>
        <v>341</v>
      </c>
      <c r="P12">
        <f t="shared" si="2"/>
        <v>312</v>
      </c>
      <c r="Q12">
        <f t="shared" si="3"/>
        <v>1324</v>
      </c>
    </row>
    <row r="13" spans="1:17" x14ac:dyDescent="0.25">
      <c r="B13" s="45" t="s">
        <v>29</v>
      </c>
      <c r="C13" s="32">
        <v>9040</v>
      </c>
      <c r="D13" s="30" t="s">
        <v>20</v>
      </c>
      <c r="E13" s="46" t="s">
        <v>32</v>
      </c>
      <c r="F13" s="47"/>
      <c r="G13" s="33">
        <v>305</v>
      </c>
      <c r="H13" s="31">
        <v>323</v>
      </c>
      <c r="I13" s="31">
        <v>326</v>
      </c>
      <c r="J13" s="47"/>
      <c r="K13" s="11">
        <v>306</v>
      </c>
      <c r="L13" s="48">
        <f>Q13</f>
        <v>1260</v>
      </c>
      <c r="N13">
        <f t="shared" si="0"/>
        <v>326</v>
      </c>
      <c r="O13">
        <f t="shared" si="1"/>
        <v>323</v>
      </c>
      <c r="P13">
        <f t="shared" si="2"/>
        <v>305</v>
      </c>
      <c r="Q13">
        <f t="shared" si="3"/>
        <v>1260</v>
      </c>
    </row>
    <row r="14" spans="1:17" x14ac:dyDescent="0.25">
      <c r="A14" s="8"/>
      <c r="B14" s="45" t="s">
        <v>31</v>
      </c>
      <c r="C14" s="32">
        <v>9272</v>
      </c>
      <c r="D14" s="30" t="s">
        <v>20</v>
      </c>
      <c r="E14" s="46" t="s">
        <v>32</v>
      </c>
      <c r="F14" s="47"/>
      <c r="G14" s="33">
        <v>293</v>
      </c>
      <c r="H14" s="31">
        <v>302</v>
      </c>
      <c r="I14" s="31">
        <v>307</v>
      </c>
      <c r="J14" s="47"/>
      <c r="K14" s="11">
        <v>318</v>
      </c>
      <c r="L14" s="48">
        <f>Q14</f>
        <v>1220</v>
      </c>
      <c r="N14">
        <f t="shared" si="0"/>
        <v>307</v>
      </c>
      <c r="O14">
        <f t="shared" si="1"/>
        <v>302</v>
      </c>
      <c r="P14">
        <f t="shared" si="2"/>
        <v>293</v>
      </c>
      <c r="Q14">
        <f t="shared" si="3"/>
        <v>1220</v>
      </c>
    </row>
    <row r="15" spans="1:17" x14ac:dyDescent="0.25">
      <c r="A15" s="8"/>
      <c r="B15" s="45" t="s">
        <v>27</v>
      </c>
      <c r="C15" s="32">
        <v>7164</v>
      </c>
      <c r="D15" s="30" t="s">
        <v>22</v>
      </c>
      <c r="E15" s="46" t="s">
        <v>32</v>
      </c>
      <c r="F15" s="47"/>
      <c r="G15" s="33">
        <v>285</v>
      </c>
      <c r="H15" s="31">
        <v>342</v>
      </c>
      <c r="I15" s="31">
        <v>320</v>
      </c>
      <c r="J15" s="54"/>
      <c r="K15" s="11">
        <v>0</v>
      </c>
      <c r="L15" s="48">
        <f>Q15</f>
        <v>947</v>
      </c>
      <c r="N15">
        <f t="shared" si="0"/>
        <v>342</v>
      </c>
      <c r="O15">
        <f t="shared" si="1"/>
        <v>320</v>
      </c>
      <c r="P15">
        <f t="shared" si="2"/>
        <v>285</v>
      </c>
      <c r="Q15">
        <f t="shared" si="3"/>
        <v>947</v>
      </c>
    </row>
    <row r="16" spans="1:17" x14ac:dyDescent="0.25">
      <c r="A16" s="8"/>
      <c r="B16" s="49" t="s">
        <v>13</v>
      </c>
      <c r="C16" s="5">
        <v>9614</v>
      </c>
      <c r="D16" s="5" t="s">
        <v>20</v>
      </c>
      <c r="E16" s="46" t="s">
        <v>32</v>
      </c>
      <c r="F16" s="50">
        <v>324</v>
      </c>
      <c r="G16" s="50">
        <v>299</v>
      </c>
      <c r="H16" s="55"/>
      <c r="I16" s="51">
        <v>297</v>
      </c>
      <c r="J16" s="50">
        <v>303</v>
      </c>
      <c r="K16" s="11">
        <v>0</v>
      </c>
      <c r="L16" s="48">
        <f>Q16</f>
        <v>926</v>
      </c>
      <c r="N16">
        <f t="shared" si="0"/>
        <v>324</v>
      </c>
      <c r="O16">
        <f t="shared" si="1"/>
        <v>303</v>
      </c>
      <c r="P16">
        <f t="shared" si="2"/>
        <v>299</v>
      </c>
      <c r="Q16">
        <f t="shared" si="3"/>
        <v>926</v>
      </c>
    </row>
    <row r="17" spans="1:17" x14ac:dyDescent="0.25">
      <c r="A17" s="8"/>
      <c r="B17" s="45" t="s">
        <v>30</v>
      </c>
      <c r="C17" s="32">
        <v>9808</v>
      </c>
      <c r="D17" s="30" t="s">
        <v>41</v>
      </c>
      <c r="E17" s="46" t="s">
        <v>32</v>
      </c>
      <c r="F17" s="47"/>
      <c r="G17" s="33">
        <v>294</v>
      </c>
      <c r="H17" s="31">
        <v>306</v>
      </c>
      <c r="I17" s="31">
        <v>317</v>
      </c>
      <c r="J17" s="30">
        <v>293</v>
      </c>
      <c r="K17" s="11">
        <v>0</v>
      </c>
      <c r="L17" s="48">
        <f>Q17</f>
        <v>917</v>
      </c>
      <c r="N17">
        <f t="shared" si="0"/>
        <v>317</v>
      </c>
      <c r="O17">
        <f t="shared" si="1"/>
        <v>306</v>
      </c>
      <c r="P17">
        <f t="shared" si="2"/>
        <v>294</v>
      </c>
      <c r="Q17">
        <f t="shared" si="3"/>
        <v>917</v>
      </c>
    </row>
    <row r="18" spans="1:17" ht="15.75" thickBot="1" x14ac:dyDescent="0.3">
      <c r="A18" s="8"/>
      <c r="B18" s="56" t="s">
        <v>47</v>
      </c>
      <c r="C18" s="57">
        <v>9503</v>
      </c>
      <c r="D18" s="58" t="s">
        <v>46</v>
      </c>
      <c r="E18" s="59" t="s">
        <v>32</v>
      </c>
      <c r="F18" s="60"/>
      <c r="G18" s="61"/>
      <c r="H18" s="62">
        <v>223</v>
      </c>
      <c r="I18" s="62">
        <v>327</v>
      </c>
      <c r="J18" s="62">
        <v>308</v>
      </c>
      <c r="K18" s="44">
        <v>0</v>
      </c>
      <c r="L18" s="63">
        <f>Q18</f>
        <v>858</v>
      </c>
      <c r="N18">
        <f t="shared" si="0"/>
        <v>327</v>
      </c>
      <c r="O18">
        <f t="shared" si="1"/>
        <v>308</v>
      </c>
      <c r="P18">
        <f t="shared" si="2"/>
        <v>223</v>
      </c>
      <c r="Q18">
        <f t="shared" si="3"/>
        <v>858</v>
      </c>
    </row>
    <row r="19" spans="1:17" x14ac:dyDescent="0.25">
      <c r="A19" s="8"/>
      <c r="B19" s="87" t="s">
        <v>14</v>
      </c>
      <c r="C19" s="35">
        <v>9612</v>
      </c>
      <c r="D19" s="35" t="s">
        <v>6</v>
      </c>
      <c r="E19" s="36" t="s">
        <v>32</v>
      </c>
      <c r="F19" s="37">
        <v>323</v>
      </c>
      <c r="G19" s="38"/>
      <c r="H19" s="37">
        <v>353</v>
      </c>
      <c r="I19" s="38"/>
      <c r="J19" s="38"/>
      <c r="K19" s="39">
        <v>337</v>
      </c>
      <c r="L19" s="80">
        <f t="shared" ref="L8:L24" si="4">Q19</f>
        <v>1013</v>
      </c>
      <c r="N19">
        <f t="shared" si="0"/>
        <v>353</v>
      </c>
      <c r="O19">
        <f t="shared" si="1"/>
        <v>323</v>
      </c>
      <c r="P19" t="str">
        <f t="shared" si="2"/>
        <v>0</v>
      </c>
      <c r="Q19">
        <f t="shared" si="3"/>
        <v>1013</v>
      </c>
    </row>
    <row r="20" spans="1:17" x14ac:dyDescent="0.25">
      <c r="A20" s="8"/>
      <c r="B20" s="88" t="s">
        <v>42</v>
      </c>
      <c r="C20" s="4">
        <v>9386</v>
      </c>
      <c r="D20" s="4" t="s">
        <v>43</v>
      </c>
      <c r="E20" s="16" t="s">
        <v>32</v>
      </c>
      <c r="F20" s="15"/>
      <c r="G20" s="15"/>
      <c r="H20" s="4">
        <v>346</v>
      </c>
      <c r="I20" s="4">
        <v>329</v>
      </c>
      <c r="J20" s="15"/>
      <c r="K20" s="10">
        <v>330</v>
      </c>
      <c r="L20" s="48">
        <f t="shared" si="4"/>
        <v>1005</v>
      </c>
      <c r="N20">
        <f t="shared" si="0"/>
        <v>346</v>
      </c>
      <c r="O20">
        <f t="shared" si="1"/>
        <v>329</v>
      </c>
      <c r="P20" t="str">
        <f t="shared" si="2"/>
        <v>0</v>
      </c>
      <c r="Q20">
        <f t="shared" si="3"/>
        <v>1005</v>
      </c>
    </row>
    <row r="21" spans="1:17" x14ac:dyDescent="0.25">
      <c r="A21" s="8"/>
      <c r="B21" s="88" t="s">
        <v>15</v>
      </c>
      <c r="C21" s="4">
        <v>8670</v>
      </c>
      <c r="D21" s="4" t="s">
        <v>6</v>
      </c>
      <c r="E21" s="16" t="s">
        <v>32</v>
      </c>
      <c r="F21" s="7">
        <v>319</v>
      </c>
      <c r="G21" s="14"/>
      <c r="H21" s="7">
        <v>341</v>
      </c>
      <c r="I21" s="14"/>
      <c r="J21" s="14"/>
      <c r="K21" s="9">
        <v>337</v>
      </c>
      <c r="L21" s="48">
        <f t="shared" si="4"/>
        <v>997</v>
      </c>
      <c r="N21">
        <f t="shared" si="0"/>
        <v>341</v>
      </c>
      <c r="O21">
        <f t="shared" si="1"/>
        <v>319</v>
      </c>
      <c r="P21" t="str">
        <f t="shared" si="2"/>
        <v>0</v>
      </c>
      <c r="Q21">
        <f t="shared" si="3"/>
        <v>997</v>
      </c>
    </row>
    <row r="22" spans="1:17" x14ac:dyDescent="0.25">
      <c r="A22" s="8"/>
      <c r="B22" s="88" t="s">
        <v>12</v>
      </c>
      <c r="C22" s="4">
        <v>5824</v>
      </c>
      <c r="D22" s="4" t="s">
        <v>6</v>
      </c>
      <c r="E22" s="16" t="s">
        <v>32</v>
      </c>
      <c r="F22" s="7">
        <v>325</v>
      </c>
      <c r="G22" s="14"/>
      <c r="H22" s="7">
        <v>301</v>
      </c>
      <c r="I22" s="14"/>
      <c r="J22" s="14"/>
      <c r="K22" s="9">
        <v>313</v>
      </c>
      <c r="L22" s="48">
        <f t="shared" si="4"/>
        <v>939</v>
      </c>
      <c r="N22">
        <f t="shared" si="0"/>
        <v>325</v>
      </c>
      <c r="O22">
        <f t="shared" si="1"/>
        <v>301</v>
      </c>
      <c r="P22" t="str">
        <f t="shared" si="2"/>
        <v>0</v>
      </c>
      <c r="Q22">
        <f t="shared" si="3"/>
        <v>939</v>
      </c>
    </row>
    <row r="23" spans="1:17" x14ac:dyDescent="0.25">
      <c r="A23" s="8"/>
      <c r="B23" s="88" t="s">
        <v>17</v>
      </c>
      <c r="C23" s="4">
        <v>6891</v>
      </c>
      <c r="D23" s="4" t="s">
        <v>6</v>
      </c>
      <c r="E23" s="16" t="s">
        <v>32</v>
      </c>
      <c r="F23" s="4">
        <v>312</v>
      </c>
      <c r="G23" s="15"/>
      <c r="H23" s="27"/>
      <c r="I23" s="15"/>
      <c r="J23" s="15"/>
      <c r="K23" s="10">
        <v>0</v>
      </c>
      <c r="L23" s="48">
        <f t="shared" si="4"/>
        <v>312</v>
      </c>
      <c r="N23">
        <f t="shared" si="0"/>
        <v>312</v>
      </c>
      <c r="O23" t="str">
        <f t="shared" si="1"/>
        <v>0</v>
      </c>
      <c r="P23" t="str">
        <f t="shared" si="2"/>
        <v>0</v>
      </c>
      <c r="Q23">
        <f t="shared" si="3"/>
        <v>312</v>
      </c>
    </row>
    <row r="24" spans="1:17" ht="15.75" thickBot="1" x14ac:dyDescent="0.3">
      <c r="B24" s="89" t="s">
        <v>52</v>
      </c>
      <c r="C24" s="90">
        <v>6375</v>
      </c>
      <c r="D24" s="91" t="s">
        <v>46</v>
      </c>
      <c r="E24" s="92" t="s">
        <v>32</v>
      </c>
      <c r="F24" s="93"/>
      <c r="G24" s="94"/>
      <c r="H24" s="94"/>
      <c r="I24" s="91">
        <v>296</v>
      </c>
      <c r="J24" s="93"/>
      <c r="K24" s="44">
        <v>0</v>
      </c>
      <c r="L24" s="63">
        <f t="shared" si="4"/>
        <v>296</v>
      </c>
      <c r="N24">
        <f t="shared" si="0"/>
        <v>296</v>
      </c>
      <c r="O24" t="str">
        <f t="shared" si="1"/>
        <v>0</v>
      </c>
      <c r="P24" t="str">
        <f t="shared" si="2"/>
        <v>0</v>
      </c>
      <c r="Q24">
        <f t="shared" si="3"/>
        <v>296</v>
      </c>
    </row>
    <row r="25" spans="1:17" x14ac:dyDescent="0.25">
      <c r="C25" s="25"/>
      <c r="F25" s="64">
        <v>9</v>
      </c>
      <c r="G25" s="64">
        <v>9</v>
      </c>
      <c r="H25" s="64">
        <v>14</v>
      </c>
      <c r="I25" s="64">
        <v>15</v>
      </c>
      <c r="J25" s="64">
        <v>8</v>
      </c>
      <c r="K25" s="64">
        <v>12</v>
      </c>
    </row>
    <row r="26" spans="1:17" x14ac:dyDescent="0.25">
      <c r="C26" s="25"/>
    </row>
    <row r="27" spans="1:17" ht="16.5" customHeight="1" x14ac:dyDescent="0.35">
      <c r="A27" s="8"/>
      <c r="B27" s="12"/>
      <c r="C27" s="26"/>
      <c r="D27" s="1"/>
      <c r="E27" s="1"/>
      <c r="F27" s="4">
        <v>1</v>
      </c>
      <c r="G27" s="4">
        <v>2</v>
      </c>
      <c r="H27" s="4">
        <v>3</v>
      </c>
      <c r="I27" s="4">
        <v>4</v>
      </c>
      <c r="J27" s="4">
        <v>5</v>
      </c>
      <c r="K27" s="3"/>
      <c r="L27" s="8"/>
    </row>
    <row r="28" spans="1:17" x14ac:dyDescent="0.25">
      <c r="A28" s="8"/>
      <c r="B28" s="13" t="s">
        <v>1</v>
      </c>
      <c r="C28" s="5" t="s">
        <v>37</v>
      </c>
      <c r="D28" s="5" t="s">
        <v>2</v>
      </c>
      <c r="E28" s="5" t="s">
        <v>3</v>
      </c>
      <c r="F28" s="5" t="s">
        <v>4</v>
      </c>
      <c r="G28" s="5" t="s">
        <v>34</v>
      </c>
      <c r="H28" s="5" t="s">
        <v>35</v>
      </c>
      <c r="I28" s="5" t="s">
        <v>49</v>
      </c>
      <c r="J28" s="5" t="s">
        <v>40</v>
      </c>
      <c r="K28" s="5" t="s">
        <v>5</v>
      </c>
      <c r="L28" s="18" t="s">
        <v>36</v>
      </c>
    </row>
    <row r="29" spans="1:17" x14ac:dyDescent="0.25">
      <c r="A29" s="8"/>
      <c r="B29" s="6" t="s">
        <v>44</v>
      </c>
      <c r="C29" s="4">
        <v>9732</v>
      </c>
      <c r="D29" s="4" t="s">
        <v>45</v>
      </c>
      <c r="E29" s="17" t="s">
        <v>33</v>
      </c>
      <c r="F29" s="28"/>
      <c r="G29" s="28"/>
      <c r="H29" s="28">
        <v>282</v>
      </c>
      <c r="I29" s="28"/>
      <c r="J29" s="5">
        <v>314</v>
      </c>
      <c r="K29" s="29">
        <v>286</v>
      </c>
      <c r="L29" s="81">
        <f>Q29</f>
        <v>882</v>
      </c>
      <c r="N29">
        <f>IF(COUNT(F29,G29,H29,I29,J29)&gt;=1,LARGE(F29:J29,1),"0")</f>
        <v>314</v>
      </c>
      <c r="O29">
        <f>IF(COUNT(F29:J29)&gt;=2,LARGE(F29:J29,2),"0")</f>
        <v>282</v>
      </c>
      <c r="P29" t="str">
        <f>IF(COUNT(F29:J29)&gt;=3,LARGE(F29:J29,3),"0")</f>
        <v>0</v>
      </c>
      <c r="Q29">
        <f>SUM(N29:P29)+K29</f>
        <v>882</v>
      </c>
    </row>
    <row r="30" spans="1:17" x14ac:dyDescent="0.25">
      <c r="A30" s="8"/>
      <c r="B30" s="6" t="s">
        <v>50</v>
      </c>
      <c r="C30" s="4">
        <v>9475</v>
      </c>
      <c r="D30" s="4" t="s">
        <v>28</v>
      </c>
      <c r="E30" s="17" t="s">
        <v>33</v>
      </c>
      <c r="F30" s="14"/>
      <c r="G30" s="14"/>
      <c r="H30" s="14"/>
      <c r="I30" s="7">
        <v>317</v>
      </c>
      <c r="J30" s="7">
        <v>264</v>
      </c>
      <c r="K30" s="9">
        <v>264</v>
      </c>
      <c r="L30" s="81">
        <f>Q30</f>
        <v>845</v>
      </c>
      <c r="N30">
        <f>IF(COUNT(F30,G30,H30,I30,J30)&gt;=1,LARGE(F30:J30,1),"0")</f>
        <v>317</v>
      </c>
      <c r="O30">
        <f>IF(COUNT(F30:J30)&gt;=2,LARGE(F30:J30,2),"0")</f>
        <v>264</v>
      </c>
      <c r="P30" t="str">
        <f>IF(COUNT(F30:J30)&gt;=3,LARGE(F30:J30,3),"0")</f>
        <v>0</v>
      </c>
      <c r="Q30">
        <f>SUM(N30:P30)+K30</f>
        <v>845</v>
      </c>
    </row>
    <row r="31" spans="1:17" x14ac:dyDescent="0.25">
      <c r="A31" s="8"/>
      <c r="B31" s="6" t="s">
        <v>48</v>
      </c>
      <c r="C31" s="4">
        <v>9728</v>
      </c>
      <c r="D31" s="4" t="s">
        <v>46</v>
      </c>
      <c r="E31" s="17" t="s">
        <v>33</v>
      </c>
      <c r="F31" s="28"/>
      <c r="G31" s="28"/>
      <c r="H31" s="5">
        <v>247</v>
      </c>
      <c r="I31" s="5">
        <v>272</v>
      </c>
      <c r="J31" s="28"/>
      <c r="K31" s="29">
        <v>0</v>
      </c>
      <c r="L31" s="81">
        <f>Q31</f>
        <v>519</v>
      </c>
      <c r="N31">
        <f>IF(COUNT(F31,G31,H31,I31,J31)&gt;=1,LARGE(F31:J31,1),"0")</f>
        <v>272</v>
      </c>
      <c r="O31">
        <f>IF(COUNT(F31:J31)&gt;=2,LARGE(F31:J31,2),"0")</f>
        <v>247</v>
      </c>
      <c r="P31" t="str">
        <f>IF(COUNT(F31:J31)&gt;=3,LARGE(F31:J31,3),"0")</f>
        <v>0</v>
      </c>
      <c r="Q31">
        <f>SUM(N31:P31)+K31</f>
        <v>519</v>
      </c>
    </row>
    <row r="32" spans="1:17" x14ac:dyDescent="0.25">
      <c r="B32" s="6" t="s">
        <v>18</v>
      </c>
      <c r="C32" s="4">
        <v>9818</v>
      </c>
      <c r="D32" s="4" t="s">
        <v>7</v>
      </c>
      <c r="E32" s="17" t="s">
        <v>33</v>
      </c>
      <c r="F32" s="7">
        <v>298</v>
      </c>
      <c r="G32" s="14"/>
      <c r="H32" s="14"/>
      <c r="I32" s="14"/>
      <c r="J32" s="14"/>
      <c r="K32" s="11">
        <v>0</v>
      </c>
      <c r="L32" s="81">
        <f>Q32</f>
        <v>298</v>
      </c>
      <c r="N32">
        <f>IF(COUNT(F32,G32,H32,I32,J32)&gt;=1,LARGE(F32:J32,1),"0")</f>
        <v>298</v>
      </c>
      <c r="O32" t="str">
        <f>IF(COUNT(F32:J32)&gt;=2,LARGE(F32:J32,2),"0")</f>
        <v>0</v>
      </c>
      <c r="P32" t="str">
        <f>IF(COUNT(F32:J32)&gt;=3,LARGE(F32:J32,3),"0")</f>
        <v>0</v>
      </c>
      <c r="Q32">
        <f>SUM(N32:P32)+K32</f>
        <v>298</v>
      </c>
    </row>
    <row r="33" spans="1:17" x14ac:dyDescent="0.25">
      <c r="C33" s="25"/>
      <c r="F33" s="19">
        <v>1</v>
      </c>
      <c r="G33" s="19">
        <v>0</v>
      </c>
      <c r="H33" s="19">
        <v>2</v>
      </c>
      <c r="I33" s="19">
        <v>2</v>
      </c>
      <c r="J33" s="19">
        <v>2</v>
      </c>
      <c r="K33" s="19">
        <v>2</v>
      </c>
    </row>
    <row r="34" spans="1:17" x14ac:dyDescent="0.25">
      <c r="C34" s="25"/>
    </row>
    <row r="35" spans="1:17" x14ac:dyDescent="0.25">
      <c r="C35" s="25"/>
    </row>
    <row r="36" spans="1:17" x14ac:dyDescent="0.25">
      <c r="C36" s="25"/>
    </row>
    <row r="37" spans="1:17" x14ac:dyDescent="0.25">
      <c r="C37" s="25"/>
    </row>
    <row r="38" spans="1:17" ht="16.5" customHeight="1" thickBot="1" x14ac:dyDescent="0.4">
      <c r="A38" s="8"/>
      <c r="B38" s="12"/>
      <c r="C38" s="26"/>
      <c r="D38" s="1"/>
      <c r="E38" s="1"/>
      <c r="F38" s="34">
        <v>1</v>
      </c>
      <c r="G38" s="34">
        <v>2</v>
      </c>
      <c r="H38" s="34">
        <v>3</v>
      </c>
      <c r="I38" s="34">
        <v>4</v>
      </c>
      <c r="J38" s="34">
        <v>5</v>
      </c>
      <c r="K38" s="3"/>
      <c r="L38" s="8"/>
    </row>
    <row r="39" spans="1:17" ht="15.75" thickBot="1" x14ac:dyDescent="0.3">
      <c r="A39" s="8"/>
      <c r="B39" s="66" t="s">
        <v>1</v>
      </c>
      <c r="C39" s="67" t="s">
        <v>37</v>
      </c>
      <c r="D39" s="67" t="s">
        <v>2</v>
      </c>
      <c r="E39" s="67" t="s">
        <v>3</v>
      </c>
      <c r="F39" s="67" t="s">
        <v>4</v>
      </c>
      <c r="G39" s="67" t="s">
        <v>34</v>
      </c>
      <c r="H39" s="67" t="s">
        <v>35</v>
      </c>
      <c r="I39" s="67" t="s">
        <v>49</v>
      </c>
      <c r="J39" s="67" t="s">
        <v>40</v>
      </c>
      <c r="K39" s="67" t="s">
        <v>5</v>
      </c>
      <c r="L39" s="68" t="s">
        <v>36</v>
      </c>
    </row>
    <row r="40" spans="1:17" x14ac:dyDescent="0.25">
      <c r="B40" s="71" t="s">
        <v>51</v>
      </c>
      <c r="C40" s="72">
        <v>9389</v>
      </c>
      <c r="D40" s="72" t="s">
        <v>23</v>
      </c>
      <c r="E40" s="73" t="s">
        <v>24</v>
      </c>
      <c r="F40" s="74"/>
      <c r="G40" s="69">
        <v>282</v>
      </c>
      <c r="H40" s="75"/>
      <c r="I40" s="69">
        <v>268</v>
      </c>
      <c r="J40" s="69">
        <v>267</v>
      </c>
      <c r="K40" s="70">
        <v>276</v>
      </c>
      <c r="L40" s="86">
        <f>Q40</f>
        <v>1093</v>
      </c>
      <c r="N40">
        <f>IF(COUNT(F40,G40,H40,I40,J40)&gt;=1,LARGE(F40:J40,1),"0")</f>
        <v>282</v>
      </c>
      <c r="O40">
        <f>IF(COUNT(F40:J40)&gt;=2,LARGE(F40:J40,2),"0")</f>
        <v>268</v>
      </c>
      <c r="P40">
        <f>IF(COUNT(F40:J40)&gt;=3,LARGE(F40:J40,3),"0")</f>
        <v>267</v>
      </c>
      <c r="Q40">
        <f>SUM(N40:P40)+K40</f>
        <v>1093</v>
      </c>
    </row>
    <row r="41" spans="1:17" x14ac:dyDescent="0.25">
      <c r="B41" s="45" t="s">
        <v>21</v>
      </c>
      <c r="C41" s="32">
        <v>7138</v>
      </c>
      <c r="D41" s="32" t="s">
        <v>22</v>
      </c>
      <c r="E41" s="76" t="s">
        <v>24</v>
      </c>
      <c r="F41" s="47"/>
      <c r="G41" s="33">
        <v>325</v>
      </c>
      <c r="H41" s="33">
        <v>333</v>
      </c>
      <c r="I41" s="33">
        <v>329</v>
      </c>
      <c r="J41" s="54"/>
      <c r="K41" s="11">
        <v>0</v>
      </c>
      <c r="L41" s="48">
        <f>Q41</f>
        <v>987</v>
      </c>
      <c r="N41">
        <f>IF(COUNT(F41,G41,H41,I41,J41)&gt;=1,LARGE(F41:J41,1),"0")</f>
        <v>333</v>
      </c>
      <c r="O41">
        <f>IF(COUNT(F41:J41)&gt;=2,LARGE(F41:J41,2),"0")</f>
        <v>329</v>
      </c>
      <c r="P41">
        <f>IF(COUNT(F41:J41)&gt;=3,LARGE(F41:J41,3),"0")</f>
        <v>325</v>
      </c>
      <c r="Q41">
        <f>SUM(N41:P41)+K41</f>
        <v>987</v>
      </c>
    </row>
    <row r="42" spans="1:17" ht="15.75" thickBot="1" x14ac:dyDescent="0.3">
      <c r="B42" s="56" t="s">
        <v>38</v>
      </c>
      <c r="C42" s="57">
        <v>7102</v>
      </c>
      <c r="D42" s="57" t="s">
        <v>22</v>
      </c>
      <c r="E42" s="77" t="s">
        <v>24</v>
      </c>
      <c r="F42" s="60"/>
      <c r="G42" s="79"/>
      <c r="H42" s="78">
        <v>274</v>
      </c>
      <c r="I42" s="78">
        <v>276</v>
      </c>
      <c r="J42" s="78">
        <v>283</v>
      </c>
      <c r="K42" s="44">
        <v>0</v>
      </c>
      <c r="L42" s="63">
        <f>Q42</f>
        <v>833</v>
      </c>
      <c r="N42">
        <f>IF(COUNT(F42,G42,H42,I42,J42)&gt;=1,LARGE(F42:J42,1),"0")</f>
        <v>283</v>
      </c>
      <c r="O42">
        <f>IF(COUNT(F42:J42)&gt;=2,LARGE(F42:J42,2),"0")</f>
        <v>276</v>
      </c>
      <c r="P42">
        <f>IF(COUNT(F42:J42)&gt;=3,LARGE(F42:J42,3),"0")</f>
        <v>274</v>
      </c>
      <c r="Q42">
        <f>SUM(N42:P42)+K42</f>
        <v>833</v>
      </c>
    </row>
    <row r="43" spans="1:17" x14ac:dyDescent="0.25">
      <c r="F43" s="64">
        <v>0</v>
      </c>
      <c r="G43" s="64">
        <v>1</v>
      </c>
      <c r="H43" s="64">
        <v>2</v>
      </c>
      <c r="I43" s="64">
        <v>3</v>
      </c>
      <c r="J43" s="64">
        <v>2</v>
      </c>
      <c r="K43" s="64">
        <v>1</v>
      </c>
      <c r="L43" s="65"/>
    </row>
    <row r="46" spans="1:17" x14ac:dyDescent="0.25">
      <c r="B46" s="20"/>
      <c r="C46" s="20"/>
      <c r="D46" s="21"/>
      <c r="E46" s="21"/>
      <c r="F46" s="5" t="s">
        <v>4</v>
      </c>
      <c r="G46" s="5" t="s">
        <v>34</v>
      </c>
      <c r="H46" s="5" t="s">
        <v>35</v>
      </c>
      <c r="I46" s="5" t="s">
        <v>49</v>
      </c>
      <c r="J46" s="5" t="s">
        <v>40</v>
      </c>
      <c r="K46" s="5" t="s">
        <v>5</v>
      </c>
    </row>
    <row r="47" spans="1:17" x14ac:dyDescent="0.25">
      <c r="B47" s="24" t="s">
        <v>39</v>
      </c>
      <c r="C47" s="22"/>
      <c r="D47" s="22"/>
      <c r="E47" s="23"/>
      <c r="F47" s="19">
        <f>F43+F33+F25</f>
        <v>10</v>
      </c>
      <c r="G47" s="19">
        <f>G43+G33+G25</f>
        <v>10</v>
      </c>
      <c r="H47" s="19">
        <f>H43+H33+H25</f>
        <v>18</v>
      </c>
      <c r="I47" s="19">
        <f>I43+I33+I25</f>
        <v>20</v>
      </c>
      <c r="J47" s="19">
        <f>J43+J33+J25</f>
        <v>12</v>
      </c>
      <c r="K47" s="19">
        <v>15</v>
      </c>
    </row>
  </sheetData>
  <sortState ref="B7:L18">
    <sortCondition descending="1" ref="L7:L18"/>
  </sortState>
  <mergeCells count="1">
    <mergeCell ref="B2:K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rosen</dc:creator>
  <cp:lastModifiedBy>rosen</cp:lastModifiedBy>
  <dcterms:created xsi:type="dcterms:W3CDTF">2024-04-30T15:32:56Z</dcterms:created>
  <dcterms:modified xsi:type="dcterms:W3CDTF">2024-10-30T15:32:42Z</dcterms:modified>
</cp:coreProperties>
</file>