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en\OneDrive\Escritorio\ranking setiembre 2024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L28" i="1"/>
  <c r="J34" i="1" l="1"/>
  <c r="N18" i="1"/>
  <c r="Q18" i="1" s="1"/>
  <c r="L18" i="1" s="1"/>
  <c r="O18" i="1"/>
  <c r="P18" i="1"/>
  <c r="N8" i="1"/>
  <c r="Q8" i="1" s="1"/>
  <c r="L8" i="1" s="1"/>
  <c r="O8" i="1"/>
  <c r="P8" i="1"/>
  <c r="N17" i="1"/>
  <c r="O17" i="1"/>
  <c r="P17" i="1"/>
  <c r="N13" i="1"/>
  <c r="O13" i="1"/>
  <c r="P13" i="1"/>
  <c r="N14" i="1"/>
  <c r="O14" i="1"/>
  <c r="P14" i="1"/>
  <c r="N21" i="1"/>
  <c r="O21" i="1"/>
  <c r="P21" i="1"/>
  <c r="Q21" i="1"/>
  <c r="L21" i="1" s="1"/>
  <c r="N11" i="1"/>
  <c r="O11" i="1"/>
  <c r="P11" i="1"/>
  <c r="N16" i="1"/>
  <c r="O16" i="1"/>
  <c r="P16" i="1"/>
  <c r="N20" i="1"/>
  <c r="O20" i="1"/>
  <c r="P20" i="1"/>
  <c r="N28" i="1"/>
  <c r="O28" i="1"/>
  <c r="P28" i="1"/>
  <c r="N10" i="1"/>
  <c r="O10" i="1"/>
  <c r="P10" i="1"/>
  <c r="N29" i="1"/>
  <c r="O29" i="1"/>
  <c r="P29" i="1"/>
  <c r="N9" i="1"/>
  <c r="O9" i="1"/>
  <c r="P9" i="1"/>
  <c r="N19" i="1"/>
  <c r="Q19" i="1" s="1"/>
  <c r="L19" i="1" s="1"/>
  <c r="O19" i="1"/>
  <c r="P19" i="1"/>
  <c r="N23" i="1"/>
  <c r="O23" i="1"/>
  <c r="P23" i="1"/>
  <c r="N27" i="1"/>
  <c r="Q27" i="1" s="1"/>
  <c r="L26" i="1" s="1"/>
  <c r="O27" i="1"/>
  <c r="P27" i="1"/>
  <c r="N25" i="1"/>
  <c r="O25" i="1"/>
  <c r="P25" i="1"/>
  <c r="N15" i="1"/>
  <c r="O15" i="1"/>
  <c r="P15" i="1"/>
  <c r="N30" i="1"/>
  <c r="O30" i="1"/>
  <c r="P30" i="1"/>
  <c r="N26" i="1"/>
  <c r="Q26" i="1" s="1"/>
  <c r="O26" i="1"/>
  <c r="P26" i="1"/>
  <c r="N7" i="1"/>
  <c r="O7" i="1"/>
  <c r="P7" i="1"/>
  <c r="N22" i="1"/>
  <c r="Q22" i="1" s="1"/>
  <c r="L22" i="1" s="1"/>
  <c r="O22" i="1"/>
  <c r="P22" i="1"/>
  <c r="N12" i="1"/>
  <c r="P12" i="1"/>
  <c r="O12" i="1"/>
  <c r="G34" i="1"/>
  <c r="H34" i="1"/>
  <c r="I34" i="1"/>
  <c r="F34" i="1"/>
  <c r="Q10" i="1" l="1"/>
  <c r="L10" i="1" s="1"/>
  <c r="Q28" i="1"/>
  <c r="L27" i="1" s="1"/>
  <c r="Q23" i="1"/>
  <c r="L23" i="1" s="1"/>
  <c r="Q13" i="1"/>
  <c r="L13" i="1" s="1"/>
  <c r="Q16" i="1"/>
  <c r="L16" i="1" s="1"/>
  <c r="Q12" i="1"/>
  <c r="L12" i="1" s="1"/>
  <c r="Q17" i="1"/>
  <c r="L17" i="1" s="1"/>
  <c r="Q15" i="1"/>
  <c r="L15" i="1" s="1"/>
  <c r="Q20" i="1"/>
  <c r="L20" i="1" s="1"/>
  <c r="Q29" i="1"/>
  <c r="L34" i="1"/>
  <c r="Q9" i="1"/>
  <c r="L9" i="1" s="1"/>
  <c r="Q25" i="1"/>
  <c r="Q7" i="1"/>
  <c r="L7" i="1" s="1"/>
  <c r="Q11" i="1"/>
  <c r="L11" i="1" s="1"/>
  <c r="Q30" i="1"/>
  <c r="L29" i="1" s="1"/>
  <c r="Q14" i="1"/>
  <c r="L14" i="1" s="1"/>
  <c r="L30" i="1" l="1"/>
  <c r="L25" i="1"/>
</calcChain>
</file>

<file path=xl/sharedStrings.xml><?xml version="1.0" encoding="utf-8"?>
<sst xmlns="http://schemas.openxmlformats.org/spreadsheetml/2006/main" count="95" uniqueCount="52">
  <si>
    <t>RANKING NACIONAL 2024</t>
  </si>
  <si>
    <t>TIRADOR</t>
  </si>
  <si>
    <t>INSTITUCION</t>
  </si>
  <si>
    <t>CATEGORIA</t>
  </si>
  <si>
    <t>APERTURA</t>
  </si>
  <si>
    <t>LA RIOJA</t>
  </si>
  <si>
    <t>SAN RAFAEL</t>
  </si>
  <si>
    <t>BUENOS AIRES</t>
  </si>
  <si>
    <t>CORDOBA</t>
  </si>
  <si>
    <t>NACIONAL</t>
  </si>
  <si>
    <t>ZOCCALI, MARCELO</t>
  </si>
  <si>
    <t>BUE</t>
  </si>
  <si>
    <t>LRJ</t>
  </si>
  <si>
    <t>SNAIDER, ALEJANDRO</t>
  </si>
  <si>
    <t>EBERHARDT, ALEXIS</t>
  </si>
  <si>
    <t>SSC</t>
  </si>
  <si>
    <t>GONZALEZ GRESLEBIN,LAUTARO JUAN</t>
  </si>
  <si>
    <t>ZACCHEO, MARCELO</t>
  </si>
  <si>
    <t>CHA</t>
  </si>
  <si>
    <t>MARTINEZ, ARIEL ALEJANDRO</t>
  </si>
  <si>
    <t>BOHORQUEZ CORVARO,JULIA VICTORIA</t>
  </si>
  <si>
    <t>EDGARDO KALICINSKI</t>
  </si>
  <si>
    <t>PETRINI, AGUSTIN</t>
  </si>
  <si>
    <t>COR</t>
  </si>
  <si>
    <t>TORINO, ADRIAN</t>
  </si>
  <si>
    <t>SLT</t>
  </si>
  <si>
    <t>,</t>
  </si>
  <si>
    <t>MARTIN, PABLO</t>
  </si>
  <si>
    <t>SRF</t>
  </si>
  <si>
    <t>TORRES, CARLA</t>
  </si>
  <si>
    <t>TOTAL</t>
  </si>
  <si>
    <t>RIVEROS MARIO</t>
  </si>
  <si>
    <t>N°FEDERADO</t>
  </si>
  <si>
    <t>PROMEDIO</t>
  </si>
  <si>
    <t>ABAD, CARLOS</t>
  </si>
  <si>
    <t>ALLEN</t>
  </si>
  <si>
    <t>EMANUEL CAGGIANO</t>
  </si>
  <si>
    <t>ZOVAK, TIAGHO</t>
  </si>
  <si>
    <t>LPT</t>
  </si>
  <si>
    <t>TFSJ</t>
  </si>
  <si>
    <t>50 MTS RIFLE TENDIDO OPEN</t>
  </si>
  <si>
    <t>REIGOSA, FLORENCIA</t>
  </si>
  <si>
    <t>VELARTE ROSENDO</t>
  </si>
  <si>
    <t>GOGORZA NICOLAS</t>
  </si>
  <si>
    <t>OPEN</t>
  </si>
  <si>
    <t>SERRA SANTIAGO</t>
  </si>
  <si>
    <t>PUGLIESE FEDERICO</t>
  </si>
  <si>
    <t>SILVA CAMILO</t>
  </si>
  <si>
    <t>ROMERO LUIS</t>
  </si>
  <si>
    <t>RK</t>
  </si>
  <si>
    <t>AGR</t>
  </si>
  <si>
    <t>YUPAR DIEGO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</si>
</sst>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right"/>
    </xf>
    <xf numFmtId="0" fontId="0" fillId="5" borderId="1" xfId="0" applyFill="1" applyBorder="1" applyAlignment="1">
      <alignment horizontal="center"/>
    </xf>
    <xf numFmtId="0" fontId="6" fillId="2" borderId="0" xfId="0" applyFont="1" applyFill="1"/>
    <xf numFmtId="0" fontId="6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164" fontId="2" fillId="2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64" fontId="0" fillId="2" borderId="8" xfId="0" applyNumberFormat="1" applyFill="1" applyBorder="1"/>
    <xf numFmtId="0" fontId="6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164" fontId="0" fillId="2" borderId="11" xfId="0" applyNumberForma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164" fontId="6" fillId="2" borderId="11" xfId="0" applyNumberFormat="1" applyFont="1" applyFill="1" applyBorder="1"/>
    <xf numFmtId="0" fontId="2" fillId="5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164" fontId="0" fillId="2" borderId="13" xfId="0" applyNumberFormat="1" applyFill="1" applyBorder="1"/>
    <xf numFmtId="0" fontId="2" fillId="2" borderId="10" xfId="0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activeCell="S11" sqref="S11"/>
    </sheetView>
  </sheetViews>
  <sheetFormatPr baseColWidth="10" defaultRowHeight="15" x14ac:dyDescent="0.25"/>
  <cols>
    <col min="1" max="1" width="8.140625" customWidth="1"/>
    <col min="2" max="2" width="37.85546875" customWidth="1"/>
    <col min="3" max="3" width="14.140625" customWidth="1"/>
    <col min="4" max="4" width="13.28515625" customWidth="1"/>
    <col min="9" max="9" width="14.85546875" customWidth="1"/>
    <col min="10" max="10" width="12.42578125" customWidth="1"/>
    <col min="12" max="12" width="10.42578125" customWidth="1"/>
    <col min="14" max="17" width="0" hidden="1" customWidth="1"/>
  </cols>
  <sheetData>
    <row r="1" spans="1:17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7" ht="26.25" x14ac:dyDescent="0.4">
      <c r="A2" s="9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9"/>
    </row>
    <row r="3" spans="1:17" ht="21" x14ac:dyDescent="0.35">
      <c r="A3" s="9"/>
      <c r="B3" s="1" t="s">
        <v>40</v>
      </c>
      <c r="C3" s="1"/>
      <c r="D3" s="3"/>
      <c r="E3" s="4"/>
      <c r="F3" s="3"/>
      <c r="G3" s="3"/>
      <c r="H3" s="4"/>
      <c r="I3" s="4"/>
      <c r="J3" s="4"/>
      <c r="K3" s="4"/>
      <c r="L3" s="9"/>
    </row>
    <row r="4" spans="1:17" s="22" customFormat="1" x14ac:dyDescent="0.25">
      <c r="A4" s="21"/>
      <c r="D4" s="2"/>
      <c r="E4" s="2"/>
      <c r="F4" s="23"/>
      <c r="G4" s="23"/>
      <c r="H4" s="24"/>
      <c r="I4" s="24"/>
      <c r="J4" s="24"/>
      <c r="K4" s="24"/>
      <c r="L4" s="21"/>
    </row>
    <row r="5" spans="1:17" ht="15.75" thickBot="1" x14ac:dyDescent="0.3">
      <c r="A5" s="9"/>
      <c r="B5" s="3"/>
      <c r="C5" s="3"/>
      <c r="D5" s="3"/>
      <c r="E5" s="3"/>
      <c r="F5" s="32">
        <v>1</v>
      </c>
      <c r="G5" s="32">
        <v>2</v>
      </c>
      <c r="H5" s="32">
        <v>3</v>
      </c>
      <c r="I5" s="32">
        <v>4</v>
      </c>
      <c r="J5" s="32">
        <v>5</v>
      </c>
      <c r="K5" s="33"/>
      <c r="L5" s="9"/>
    </row>
    <row r="6" spans="1:17" x14ac:dyDescent="0.25">
      <c r="A6" s="40" t="s">
        <v>49</v>
      </c>
      <c r="B6" s="41" t="s">
        <v>1</v>
      </c>
      <c r="C6" s="41" t="s">
        <v>32</v>
      </c>
      <c r="D6" s="41" t="s">
        <v>2</v>
      </c>
      <c r="E6" s="41" t="s">
        <v>3</v>
      </c>
      <c r="F6" s="41" t="s">
        <v>4</v>
      </c>
      <c r="G6" s="41" t="s">
        <v>5</v>
      </c>
      <c r="H6" s="41" t="s">
        <v>6</v>
      </c>
      <c r="I6" s="41" t="s">
        <v>7</v>
      </c>
      <c r="J6" s="41" t="s">
        <v>8</v>
      </c>
      <c r="K6" s="42" t="s">
        <v>9</v>
      </c>
      <c r="L6" s="43" t="s">
        <v>30</v>
      </c>
    </row>
    <row r="7" spans="1:17" x14ac:dyDescent="0.25">
      <c r="A7" s="44">
        <v>1</v>
      </c>
      <c r="B7" s="53" t="s">
        <v>10</v>
      </c>
      <c r="C7" s="54">
        <v>8117</v>
      </c>
      <c r="D7" s="6" t="s">
        <v>11</v>
      </c>
      <c r="E7" s="6" t="s">
        <v>44</v>
      </c>
      <c r="F7" s="55">
        <v>616.1</v>
      </c>
      <c r="G7" s="56"/>
      <c r="H7" s="57"/>
      <c r="I7" s="58">
        <v>620.9</v>
      </c>
      <c r="J7" s="55">
        <v>618.29999999999995</v>
      </c>
      <c r="K7" s="15"/>
      <c r="L7" s="59">
        <f>Q7</f>
        <v>1855.2999999999997</v>
      </c>
      <c r="N7">
        <f t="shared" ref="N7:N30" si="0">IF(COUNT(F7,G7,H7,I7,J7)&gt;=1,LARGE(F7:J7,1),"0")</f>
        <v>620.9</v>
      </c>
      <c r="O7">
        <f t="shared" ref="O7:O30" si="1">IF(COUNT(F7:J7)&gt;=2,LARGE(F7:J7,2),"0")</f>
        <v>618.29999999999995</v>
      </c>
      <c r="P7">
        <f t="shared" ref="P7:P30" si="2">IF(COUNT(F7:J7)&gt;=3,LARGE(F7:J7,3),"0")</f>
        <v>616.1</v>
      </c>
      <c r="Q7">
        <f t="shared" ref="Q7:Q30" si="3">SUM(N7:P7)+K7</f>
        <v>1855.2999999999997</v>
      </c>
    </row>
    <row r="8" spans="1:17" x14ac:dyDescent="0.25">
      <c r="A8" s="44">
        <v>2</v>
      </c>
      <c r="B8" s="53" t="s">
        <v>14</v>
      </c>
      <c r="C8" s="54">
        <v>8891</v>
      </c>
      <c r="D8" s="6" t="s">
        <v>15</v>
      </c>
      <c r="E8" s="6" t="s">
        <v>44</v>
      </c>
      <c r="F8" s="60">
        <v>610.20000000000005</v>
      </c>
      <c r="G8" s="55">
        <v>621.20000000000005</v>
      </c>
      <c r="H8" s="57"/>
      <c r="I8" s="58">
        <v>616.4</v>
      </c>
      <c r="J8" s="55">
        <v>614.29999999999995</v>
      </c>
      <c r="K8" s="15"/>
      <c r="L8" s="59">
        <f>Q8</f>
        <v>1851.8999999999999</v>
      </c>
      <c r="N8">
        <f t="shared" si="0"/>
        <v>621.20000000000005</v>
      </c>
      <c r="O8">
        <f t="shared" si="1"/>
        <v>616.4</v>
      </c>
      <c r="P8">
        <f t="shared" si="2"/>
        <v>614.29999999999995</v>
      </c>
      <c r="Q8">
        <f t="shared" si="3"/>
        <v>1851.8999999999999</v>
      </c>
    </row>
    <row r="9" spans="1:17" x14ac:dyDescent="0.25">
      <c r="A9" s="44">
        <v>3</v>
      </c>
      <c r="B9" s="53" t="s">
        <v>42</v>
      </c>
      <c r="C9" s="54">
        <v>384</v>
      </c>
      <c r="D9" s="6" t="s">
        <v>12</v>
      </c>
      <c r="E9" s="6" t="s">
        <v>44</v>
      </c>
      <c r="F9" s="60">
        <v>611.20000000000005</v>
      </c>
      <c r="G9" s="55">
        <v>617.6</v>
      </c>
      <c r="H9" s="58">
        <v>619</v>
      </c>
      <c r="I9" s="58">
        <v>612.1</v>
      </c>
      <c r="J9" s="60">
        <v>604.5</v>
      </c>
      <c r="K9" s="15"/>
      <c r="L9" s="59">
        <f>Q9</f>
        <v>1848.6999999999998</v>
      </c>
      <c r="N9">
        <f t="shared" si="0"/>
        <v>619</v>
      </c>
      <c r="O9">
        <f t="shared" si="1"/>
        <v>617.6</v>
      </c>
      <c r="P9">
        <f t="shared" si="2"/>
        <v>612.1</v>
      </c>
      <c r="Q9">
        <f t="shared" si="3"/>
        <v>1848.6999999999998</v>
      </c>
    </row>
    <row r="10" spans="1:17" x14ac:dyDescent="0.25">
      <c r="A10" s="44">
        <v>4</v>
      </c>
      <c r="B10" s="53" t="s">
        <v>31</v>
      </c>
      <c r="C10" s="54">
        <v>6966</v>
      </c>
      <c r="D10" s="6" t="s">
        <v>39</v>
      </c>
      <c r="E10" s="6" t="s">
        <v>44</v>
      </c>
      <c r="F10" s="60">
        <v>591.9</v>
      </c>
      <c r="G10" s="55">
        <v>611.29999999999995</v>
      </c>
      <c r="H10" s="61">
        <v>606.5</v>
      </c>
      <c r="I10" s="58">
        <v>610.70000000000005</v>
      </c>
      <c r="J10" s="55">
        <v>608.20000000000005</v>
      </c>
      <c r="K10" s="15"/>
      <c r="L10" s="59">
        <f>Q10</f>
        <v>1830.2</v>
      </c>
      <c r="N10">
        <f t="shared" si="0"/>
        <v>611.29999999999995</v>
      </c>
      <c r="O10">
        <f t="shared" si="1"/>
        <v>610.70000000000005</v>
      </c>
      <c r="P10">
        <f t="shared" si="2"/>
        <v>608.20000000000005</v>
      </c>
      <c r="Q10">
        <f t="shared" si="3"/>
        <v>1830.2</v>
      </c>
    </row>
    <row r="11" spans="1:17" x14ac:dyDescent="0.25">
      <c r="A11" s="44">
        <v>5</v>
      </c>
      <c r="B11" s="53" t="s">
        <v>27</v>
      </c>
      <c r="C11" s="54">
        <v>4154</v>
      </c>
      <c r="D11" s="6" t="s">
        <v>28</v>
      </c>
      <c r="E11" s="6" t="s">
        <v>44</v>
      </c>
      <c r="F11" s="56"/>
      <c r="G11" s="55">
        <v>579.79999999999995</v>
      </c>
      <c r="H11" s="58">
        <v>588.20000000000005</v>
      </c>
      <c r="I11" s="57"/>
      <c r="J11" s="55">
        <v>584.29999999999995</v>
      </c>
      <c r="K11" s="15"/>
      <c r="L11" s="59">
        <f>Q11</f>
        <v>1752.3</v>
      </c>
      <c r="N11">
        <f t="shared" si="0"/>
        <v>588.20000000000005</v>
      </c>
      <c r="O11">
        <f t="shared" si="1"/>
        <v>584.29999999999995</v>
      </c>
      <c r="P11">
        <f t="shared" si="2"/>
        <v>579.79999999999995</v>
      </c>
      <c r="Q11">
        <f t="shared" si="3"/>
        <v>1752.3</v>
      </c>
    </row>
    <row r="12" spans="1:17" ht="15.75" thickBot="1" x14ac:dyDescent="0.3">
      <c r="A12" s="46">
        <v>6</v>
      </c>
      <c r="B12" s="62" t="s">
        <v>34</v>
      </c>
      <c r="C12" s="63">
        <v>396</v>
      </c>
      <c r="D12" s="64" t="s">
        <v>35</v>
      </c>
      <c r="E12" s="64" t="s">
        <v>44</v>
      </c>
      <c r="F12" s="65"/>
      <c r="G12" s="65"/>
      <c r="H12" s="66">
        <v>578.20000000000005</v>
      </c>
      <c r="I12" s="66">
        <v>564</v>
      </c>
      <c r="J12" s="67">
        <v>593.70000000000005</v>
      </c>
      <c r="K12" s="68"/>
      <c r="L12" s="69">
        <f>Q12</f>
        <v>1735.9</v>
      </c>
      <c r="N12">
        <f t="shared" si="0"/>
        <v>593.70000000000005</v>
      </c>
      <c r="O12">
        <f t="shared" si="1"/>
        <v>578.20000000000005</v>
      </c>
      <c r="P12">
        <f t="shared" si="2"/>
        <v>564</v>
      </c>
      <c r="Q12">
        <f t="shared" si="3"/>
        <v>1735.9</v>
      </c>
    </row>
    <row r="13" spans="1:17" x14ac:dyDescent="0.25">
      <c r="A13" s="71">
        <v>7</v>
      </c>
      <c r="B13" s="34" t="s">
        <v>36</v>
      </c>
      <c r="C13" s="35">
        <v>8351</v>
      </c>
      <c r="D13" s="36" t="s">
        <v>38</v>
      </c>
      <c r="E13" s="36" t="s">
        <v>44</v>
      </c>
      <c r="F13" s="37"/>
      <c r="G13" s="37"/>
      <c r="H13" s="38">
        <v>608.70000000000005</v>
      </c>
      <c r="I13" s="38">
        <v>610.70000000000005</v>
      </c>
      <c r="J13" s="37"/>
      <c r="K13" s="39"/>
      <c r="L13" s="72">
        <f>Q13</f>
        <v>1219.4000000000001</v>
      </c>
      <c r="N13">
        <f t="shared" si="0"/>
        <v>610.70000000000005</v>
      </c>
      <c r="O13">
        <f t="shared" si="1"/>
        <v>608.70000000000005</v>
      </c>
      <c r="P13" t="str">
        <f t="shared" si="2"/>
        <v>0</v>
      </c>
      <c r="Q13">
        <f t="shared" si="3"/>
        <v>1219.4000000000001</v>
      </c>
    </row>
    <row r="14" spans="1:17" x14ac:dyDescent="0.25">
      <c r="A14" s="44">
        <v>8</v>
      </c>
      <c r="B14" s="7" t="s">
        <v>16</v>
      </c>
      <c r="C14" s="19">
        <v>9650</v>
      </c>
      <c r="D14" s="5" t="s">
        <v>11</v>
      </c>
      <c r="E14" s="5" t="s">
        <v>44</v>
      </c>
      <c r="F14" s="8">
        <v>603.79999999999995</v>
      </c>
      <c r="G14" s="10"/>
      <c r="H14" s="26"/>
      <c r="I14" s="25">
        <v>607.5</v>
      </c>
      <c r="J14" s="10"/>
      <c r="K14" s="14"/>
      <c r="L14" s="45">
        <f>Q14</f>
        <v>1211.3</v>
      </c>
      <c r="N14">
        <f t="shared" si="0"/>
        <v>607.5</v>
      </c>
      <c r="O14">
        <f t="shared" si="1"/>
        <v>603.79999999999995</v>
      </c>
      <c r="P14" t="str">
        <f t="shared" si="2"/>
        <v>0</v>
      </c>
      <c r="Q14">
        <f t="shared" si="3"/>
        <v>1211.3</v>
      </c>
    </row>
    <row r="15" spans="1:17" x14ac:dyDescent="0.25">
      <c r="A15" s="44">
        <v>9</v>
      </c>
      <c r="B15" s="7" t="s">
        <v>24</v>
      </c>
      <c r="C15" s="19">
        <v>9955</v>
      </c>
      <c r="D15" s="5" t="s">
        <v>25</v>
      </c>
      <c r="E15" s="5" t="s">
        <v>44</v>
      </c>
      <c r="F15" s="10"/>
      <c r="G15" s="8">
        <v>590.6</v>
      </c>
      <c r="H15" s="26"/>
      <c r="I15" s="25">
        <v>574.4</v>
      </c>
      <c r="J15" s="10"/>
      <c r="K15" s="14"/>
      <c r="L15" s="45">
        <f>Q15</f>
        <v>1165</v>
      </c>
      <c r="N15">
        <f t="shared" si="0"/>
        <v>590.6</v>
      </c>
      <c r="O15">
        <f t="shared" si="1"/>
        <v>574.4</v>
      </c>
      <c r="P15" t="str">
        <f t="shared" si="2"/>
        <v>0</v>
      </c>
      <c r="Q15">
        <f t="shared" si="3"/>
        <v>1165</v>
      </c>
    </row>
    <row r="16" spans="1:17" x14ac:dyDescent="0.25">
      <c r="A16" s="44">
        <v>10</v>
      </c>
      <c r="B16" s="7" t="s">
        <v>19</v>
      </c>
      <c r="C16" s="19">
        <v>3728</v>
      </c>
      <c r="D16" s="5" t="s">
        <v>15</v>
      </c>
      <c r="E16" s="5" t="s">
        <v>44</v>
      </c>
      <c r="F16" s="8">
        <v>583.9</v>
      </c>
      <c r="G16" s="10"/>
      <c r="H16" s="26"/>
      <c r="I16" s="25">
        <v>567.6</v>
      </c>
      <c r="J16" s="10"/>
      <c r="K16" s="14"/>
      <c r="L16" s="45">
        <f>Q16</f>
        <v>1151.5</v>
      </c>
      <c r="N16">
        <f t="shared" si="0"/>
        <v>583.9</v>
      </c>
      <c r="O16">
        <f t="shared" si="1"/>
        <v>567.6</v>
      </c>
      <c r="P16" t="str">
        <f t="shared" si="2"/>
        <v>0</v>
      </c>
      <c r="Q16">
        <f t="shared" si="3"/>
        <v>1151.5</v>
      </c>
    </row>
    <row r="17" spans="1:17" x14ac:dyDescent="0.25">
      <c r="A17" s="44">
        <v>11</v>
      </c>
      <c r="B17" s="7" t="s">
        <v>21</v>
      </c>
      <c r="C17" s="19">
        <v>6832</v>
      </c>
      <c r="D17" s="5" t="s">
        <v>12</v>
      </c>
      <c r="E17" s="5" t="s">
        <v>44</v>
      </c>
      <c r="F17" s="8">
        <v>567.79999999999995</v>
      </c>
      <c r="G17" s="8">
        <v>582.1</v>
      </c>
      <c r="H17" s="26"/>
      <c r="I17" s="26"/>
      <c r="J17" s="10"/>
      <c r="K17" s="15"/>
      <c r="L17" s="45">
        <f>Q17</f>
        <v>1149.9000000000001</v>
      </c>
      <c r="N17">
        <f t="shared" si="0"/>
        <v>582.1</v>
      </c>
      <c r="O17">
        <f t="shared" si="1"/>
        <v>567.79999999999995</v>
      </c>
      <c r="P17" t="str">
        <f t="shared" si="2"/>
        <v>0</v>
      </c>
      <c r="Q17">
        <f t="shared" si="3"/>
        <v>1149.9000000000001</v>
      </c>
    </row>
    <row r="18" spans="1:17" x14ac:dyDescent="0.25">
      <c r="A18" s="44">
        <v>12</v>
      </c>
      <c r="B18" s="7" t="s">
        <v>20</v>
      </c>
      <c r="C18" s="19">
        <v>9647</v>
      </c>
      <c r="D18" s="5" t="s">
        <v>11</v>
      </c>
      <c r="E18" s="5" t="s">
        <v>44</v>
      </c>
      <c r="F18" s="5">
        <v>581.29999999999995</v>
      </c>
      <c r="G18" s="11"/>
      <c r="H18" s="27"/>
      <c r="I18" s="28">
        <v>562.70000000000005</v>
      </c>
      <c r="J18" s="11"/>
      <c r="K18" s="12"/>
      <c r="L18" s="45">
        <f>Q18</f>
        <v>1144</v>
      </c>
      <c r="N18">
        <f t="shared" si="0"/>
        <v>581.29999999999995</v>
      </c>
      <c r="O18">
        <f t="shared" si="1"/>
        <v>562.70000000000005</v>
      </c>
      <c r="P18" t="str">
        <f t="shared" si="2"/>
        <v>0</v>
      </c>
      <c r="Q18">
        <f t="shared" si="3"/>
        <v>1144</v>
      </c>
    </row>
    <row r="19" spans="1:17" x14ac:dyDescent="0.25">
      <c r="A19" s="44">
        <v>13</v>
      </c>
      <c r="B19" s="7" t="s">
        <v>13</v>
      </c>
      <c r="C19" s="19">
        <v>5333</v>
      </c>
      <c r="D19" s="5" t="s">
        <v>11</v>
      </c>
      <c r="E19" s="5" t="s">
        <v>44</v>
      </c>
      <c r="F19" s="8">
        <v>610.79999999999995</v>
      </c>
      <c r="G19" s="10"/>
      <c r="H19" s="26"/>
      <c r="I19" s="26"/>
      <c r="J19" s="10"/>
      <c r="K19" s="14"/>
      <c r="L19" s="45">
        <f>Q19</f>
        <v>610.79999999999995</v>
      </c>
      <c r="N19">
        <f t="shared" si="0"/>
        <v>610.79999999999995</v>
      </c>
      <c r="O19" t="str">
        <f t="shared" si="1"/>
        <v>0</v>
      </c>
      <c r="P19" t="str">
        <f t="shared" si="2"/>
        <v>0</v>
      </c>
      <c r="Q19">
        <f t="shared" si="3"/>
        <v>610.79999999999995</v>
      </c>
    </row>
    <row r="20" spans="1:17" x14ac:dyDescent="0.25">
      <c r="A20" s="44">
        <v>14</v>
      </c>
      <c r="B20" s="7" t="s">
        <v>22</v>
      </c>
      <c r="C20" s="19">
        <v>9576</v>
      </c>
      <c r="D20" s="5" t="s">
        <v>23</v>
      </c>
      <c r="E20" s="5" t="s">
        <v>44</v>
      </c>
      <c r="F20" s="10"/>
      <c r="G20" s="8">
        <v>605.79999999999995</v>
      </c>
      <c r="H20" s="26"/>
      <c r="I20" s="26"/>
      <c r="J20" s="10"/>
      <c r="K20" s="14"/>
      <c r="L20" s="45">
        <f>Q20</f>
        <v>605.79999999999995</v>
      </c>
      <c r="N20">
        <f t="shared" si="0"/>
        <v>605.79999999999995</v>
      </c>
      <c r="O20" t="str">
        <f t="shared" si="1"/>
        <v>0</v>
      </c>
      <c r="P20" t="str">
        <f t="shared" si="2"/>
        <v>0</v>
      </c>
      <c r="Q20">
        <f t="shared" si="3"/>
        <v>605.79999999999995</v>
      </c>
    </row>
    <row r="21" spans="1:17" x14ac:dyDescent="0.25">
      <c r="A21" s="44">
        <v>15</v>
      </c>
      <c r="B21" s="7" t="s">
        <v>43</v>
      </c>
      <c r="C21" s="19">
        <v>9622</v>
      </c>
      <c r="D21" s="5" t="s">
        <v>35</v>
      </c>
      <c r="E21" s="5" t="s">
        <v>44</v>
      </c>
      <c r="F21" s="10"/>
      <c r="G21" s="10"/>
      <c r="H21" s="26"/>
      <c r="I21" s="26"/>
      <c r="J21" s="8">
        <v>595.1</v>
      </c>
      <c r="K21" s="14"/>
      <c r="L21" s="45">
        <f>Q21</f>
        <v>595.1</v>
      </c>
      <c r="N21">
        <f t="shared" si="0"/>
        <v>595.1</v>
      </c>
      <c r="O21" t="str">
        <f t="shared" si="1"/>
        <v>0</v>
      </c>
      <c r="P21" t="str">
        <f t="shared" si="2"/>
        <v>0</v>
      </c>
      <c r="Q21">
        <f t="shared" si="3"/>
        <v>595.1</v>
      </c>
    </row>
    <row r="22" spans="1:17" x14ac:dyDescent="0.25">
      <c r="A22" s="44">
        <v>16</v>
      </c>
      <c r="B22" s="7" t="s">
        <v>37</v>
      </c>
      <c r="C22" s="19">
        <v>9733</v>
      </c>
      <c r="D22" s="5" t="s">
        <v>39</v>
      </c>
      <c r="E22" s="5" t="s">
        <v>44</v>
      </c>
      <c r="F22" s="11"/>
      <c r="G22" s="11"/>
      <c r="H22" s="28">
        <v>587.6</v>
      </c>
      <c r="I22" s="27"/>
      <c r="J22" s="11"/>
      <c r="K22" s="12"/>
      <c r="L22" s="45">
        <f>Q22</f>
        <v>587.6</v>
      </c>
      <c r="N22">
        <f t="shared" si="0"/>
        <v>587.6</v>
      </c>
      <c r="O22" t="str">
        <f t="shared" si="1"/>
        <v>0</v>
      </c>
      <c r="P22" t="str">
        <f t="shared" si="2"/>
        <v>0</v>
      </c>
      <c r="Q22">
        <f t="shared" si="3"/>
        <v>587.6</v>
      </c>
    </row>
    <row r="23" spans="1:17" x14ac:dyDescent="0.25">
      <c r="A23" s="44">
        <v>17</v>
      </c>
      <c r="B23" s="7" t="s">
        <v>45</v>
      </c>
      <c r="C23" s="19">
        <v>9581</v>
      </c>
      <c r="D23" s="5" t="s">
        <v>15</v>
      </c>
      <c r="E23" s="5" t="s">
        <v>44</v>
      </c>
      <c r="F23" s="10"/>
      <c r="G23" s="10"/>
      <c r="H23" s="26"/>
      <c r="I23" s="26"/>
      <c r="J23" s="8">
        <v>587.29999999999995</v>
      </c>
      <c r="K23" s="14"/>
      <c r="L23" s="45">
        <f>Q23</f>
        <v>587.29999999999995</v>
      </c>
      <c r="N23">
        <f t="shared" si="0"/>
        <v>587.29999999999995</v>
      </c>
      <c r="O23" t="str">
        <f t="shared" si="1"/>
        <v>0</v>
      </c>
      <c r="P23" t="str">
        <f t="shared" si="2"/>
        <v>0</v>
      </c>
      <c r="Q23">
        <f t="shared" si="3"/>
        <v>587.29999999999995</v>
      </c>
    </row>
    <row r="24" spans="1:17" x14ac:dyDescent="0.25">
      <c r="A24" s="44">
        <v>19</v>
      </c>
      <c r="B24" s="7" t="s">
        <v>46</v>
      </c>
      <c r="C24" s="19">
        <v>9671</v>
      </c>
      <c r="D24" s="5" t="s">
        <v>11</v>
      </c>
      <c r="E24" s="5" t="s">
        <v>44</v>
      </c>
      <c r="F24" s="10"/>
      <c r="G24" s="10"/>
      <c r="H24" s="26"/>
      <c r="I24" s="26"/>
      <c r="J24" s="8">
        <v>586.20000000000005</v>
      </c>
      <c r="K24" s="14"/>
      <c r="L24" s="45">
        <f>J24+K24</f>
        <v>586.20000000000005</v>
      </c>
    </row>
    <row r="25" spans="1:17" x14ac:dyDescent="0.25">
      <c r="A25" s="44">
        <v>20</v>
      </c>
      <c r="B25" s="7" t="s">
        <v>17</v>
      </c>
      <c r="C25" s="19">
        <v>7036</v>
      </c>
      <c r="D25" s="5" t="s">
        <v>18</v>
      </c>
      <c r="E25" s="5" t="s">
        <v>44</v>
      </c>
      <c r="F25" s="8">
        <v>586.1</v>
      </c>
      <c r="G25" s="10"/>
      <c r="H25" s="26"/>
      <c r="I25" s="26"/>
      <c r="J25" s="10"/>
      <c r="K25" s="14"/>
      <c r="L25" s="45">
        <f>Q25</f>
        <v>586.1</v>
      </c>
      <c r="N25">
        <f t="shared" si="0"/>
        <v>586.1</v>
      </c>
      <c r="O25" t="str">
        <f t="shared" si="1"/>
        <v>0</v>
      </c>
      <c r="P25" t="str">
        <f t="shared" si="2"/>
        <v>0</v>
      </c>
      <c r="Q25">
        <f t="shared" si="3"/>
        <v>586.1</v>
      </c>
    </row>
    <row r="26" spans="1:17" x14ac:dyDescent="0.25">
      <c r="A26" s="44">
        <v>21</v>
      </c>
      <c r="B26" s="7" t="s">
        <v>47</v>
      </c>
      <c r="C26" s="19">
        <v>8970</v>
      </c>
      <c r="D26" s="5" t="s">
        <v>12</v>
      </c>
      <c r="E26" s="5" t="s">
        <v>44</v>
      </c>
      <c r="F26" s="10"/>
      <c r="G26" s="10"/>
      <c r="H26" s="26"/>
      <c r="I26" s="26"/>
      <c r="J26" s="8">
        <v>565.79999999999995</v>
      </c>
      <c r="K26" s="14"/>
      <c r="L26" s="45">
        <f>Q26</f>
        <v>565.79999999999995</v>
      </c>
      <c r="N26">
        <f t="shared" si="0"/>
        <v>565.79999999999995</v>
      </c>
      <c r="O26" t="str">
        <f t="shared" si="1"/>
        <v>0</v>
      </c>
      <c r="P26" t="str">
        <f t="shared" si="2"/>
        <v>0</v>
      </c>
      <c r="Q26">
        <f t="shared" si="3"/>
        <v>565.79999999999995</v>
      </c>
    </row>
    <row r="27" spans="1:17" x14ac:dyDescent="0.25">
      <c r="A27" s="44">
        <v>22</v>
      </c>
      <c r="B27" s="7" t="s">
        <v>41</v>
      </c>
      <c r="C27" s="19">
        <v>9940</v>
      </c>
      <c r="D27" s="5" t="s">
        <v>11</v>
      </c>
      <c r="E27" s="5" t="s">
        <v>44</v>
      </c>
      <c r="F27" s="10"/>
      <c r="G27" s="8"/>
      <c r="H27" s="26"/>
      <c r="I27" s="25">
        <v>564.9</v>
      </c>
      <c r="J27" s="10"/>
      <c r="K27" s="14"/>
      <c r="L27" s="45">
        <f>Q27</f>
        <v>564.9</v>
      </c>
      <c r="N27">
        <f t="shared" si="0"/>
        <v>564.9</v>
      </c>
      <c r="O27" t="str">
        <f t="shared" si="1"/>
        <v>0</v>
      </c>
      <c r="P27" t="str">
        <f t="shared" si="2"/>
        <v>0</v>
      </c>
      <c r="Q27">
        <f t="shared" si="3"/>
        <v>564.9</v>
      </c>
    </row>
    <row r="28" spans="1:17" x14ac:dyDescent="0.25">
      <c r="A28" s="44">
        <v>18</v>
      </c>
      <c r="B28" s="7" t="s">
        <v>51</v>
      </c>
      <c r="C28" s="19">
        <v>9627</v>
      </c>
      <c r="D28" s="5" t="s">
        <v>50</v>
      </c>
      <c r="E28" s="5" t="s">
        <v>44</v>
      </c>
      <c r="F28" s="10"/>
      <c r="G28" s="10"/>
      <c r="H28" s="26"/>
      <c r="I28" s="26"/>
      <c r="J28" s="8">
        <v>556.1</v>
      </c>
      <c r="K28" s="14"/>
      <c r="L28" s="45">
        <f>J28+K28</f>
        <v>556.1</v>
      </c>
      <c r="N28">
        <f t="shared" si="0"/>
        <v>556.1</v>
      </c>
      <c r="O28" t="str">
        <f t="shared" si="1"/>
        <v>0</v>
      </c>
      <c r="P28" t="str">
        <f t="shared" si="2"/>
        <v>0</v>
      </c>
      <c r="Q28">
        <f t="shared" si="3"/>
        <v>556.1</v>
      </c>
    </row>
    <row r="29" spans="1:17" x14ac:dyDescent="0.25">
      <c r="A29" s="44">
        <v>24</v>
      </c>
      <c r="B29" s="7" t="s">
        <v>29</v>
      </c>
      <c r="C29" s="19">
        <v>9465</v>
      </c>
      <c r="D29" s="5" t="s">
        <v>25</v>
      </c>
      <c r="E29" s="5" t="s">
        <v>44</v>
      </c>
      <c r="F29" s="10"/>
      <c r="G29" s="8">
        <v>527.20000000000005</v>
      </c>
      <c r="H29" s="26"/>
      <c r="I29" s="26"/>
      <c r="J29" s="10"/>
      <c r="K29" s="14"/>
      <c r="L29" s="45">
        <f>Q29</f>
        <v>527.20000000000005</v>
      </c>
      <c r="N29">
        <f t="shared" si="0"/>
        <v>527.20000000000005</v>
      </c>
      <c r="O29" t="str">
        <f t="shared" si="1"/>
        <v>0</v>
      </c>
      <c r="P29" t="str">
        <f t="shared" si="2"/>
        <v>0</v>
      </c>
      <c r="Q29">
        <f t="shared" si="3"/>
        <v>527.20000000000005</v>
      </c>
    </row>
    <row r="30" spans="1:17" ht="15.75" thickBot="1" x14ac:dyDescent="0.3">
      <c r="A30" s="44">
        <v>23</v>
      </c>
      <c r="B30" s="47" t="s">
        <v>48</v>
      </c>
      <c r="C30" s="48">
        <v>9831</v>
      </c>
      <c r="D30" s="49" t="s">
        <v>12</v>
      </c>
      <c r="E30" s="49" t="s">
        <v>44</v>
      </c>
      <c r="F30" s="50"/>
      <c r="G30" s="50"/>
      <c r="H30" s="74"/>
      <c r="I30" s="74"/>
      <c r="J30" s="73">
        <v>493.1</v>
      </c>
      <c r="K30" s="51"/>
      <c r="L30" s="52">
        <f>Q30</f>
        <v>493.1</v>
      </c>
      <c r="N30">
        <f t="shared" si="0"/>
        <v>493.1</v>
      </c>
      <c r="O30" t="str">
        <f t="shared" si="1"/>
        <v>0</v>
      </c>
      <c r="P30" t="str">
        <f t="shared" si="2"/>
        <v>0</v>
      </c>
      <c r="Q30">
        <f t="shared" si="3"/>
        <v>493.1</v>
      </c>
    </row>
    <row r="31" spans="1:17" x14ac:dyDescent="0.25">
      <c r="A31" s="9"/>
      <c r="B31" s="18"/>
      <c r="C31" s="18"/>
      <c r="D31" s="3"/>
      <c r="E31" s="3"/>
      <c r="F31" s="70">
        <v>10</v>
      </c>
      <c r="G31" s="70">
        <v>8</v>
      </c>
      <c r="H31" s="70">
        <v>6</v>
      </c>
      <c r="I31" s="70">
        <v>11</v>
      </c>
      <c r="J31" s="70">
        <v>12</v>
      </c>
      <c r="K31" s="70"/>
      <c r="L31" s="9"/>
    </row>
    <row r="32" spans="1:17" x14ac:dyDescent="0.25">
      <c r="A32" s="9"/>
      <c r="B32" s="9"/>
      <c r="C32" s="9"/>
      <c r="D32" s="9"/>
      <c r="E32" s="9"/>
      <c r="F32" s="9"/>
      <c r="G32" s="9" t="s">
        <v>26</v>
      </c>
      <c r="H32" s="9"/>
      <c r="I32" s="9"/>
      <c r="J32" s="9"/>
      <c r="K32" s="9"/>
      <c r="L32" s="9"/>
    </row>
    <row r="33" spans="2:12" x14ac:dyDescent="0.25">
      <c r="B33" s="31" t="s">
        <v>33</v>
      </c>
      <c r="C33" s="31"/>
      <c r="D33" s="31"/>
      <c r="E33" s="31"/>
      <c r="F33" s="6" t="s">
        <v>4</v>
      </c>
      <c r="G33" s="6" t="s">
        <v>5</v>
      </c>
      <c r="H33" s="6" t="s">
        <v>6</v>
      </c>
      <c r="I33" s="6" t="s">
        <v>7</v>
      </c>
      <c r="J33" s="6" t="s">
        <v>8</v>
      </c>
      <c r="K33" s="13" t="s">
        <v>9</v>
      </c>
      <c r="L33" s="16" t="s">
        <v>33</v>
      </c>
    </row>
    <row r="34" spans="2:12" x14ac:dyDescent="0.25">
      <c r="F34" s="29">
        <f>AVERAGE(F7:F30)</f>
        <v>596.31000000000006</v>
      </c>
      <c r="G34" s="29">
        <f t="shared" ref="G34:I34" si="4">AVERAGE(G7:G30)</f>
        <v>591.94999999999993</v>
      </c>
      <c r="H34" s="29">
        <f t="shared" si="4"/>
        <v>598.03333333333342</v>
      </c>
      <c r="I34" s="29">
        <f t="shared" si="4"/>
        <v>591.9909090909091</v>
      </c>
      <c r="J34" s="29">
        <f>SUM(J7:J30)/J31</f>
        <v>583.90833333333342</v>
      </c>
      <c r="K34" s="20"/>
      <c r="L34" s="17">
        <f>AVERAGE(F34:K34)</f>
        <v>592.43851515151516</v>
      </c>
    </row>
  </sheetData>
  <sortState ref="A7:L30">
    <sortCondition descending="1" ref="L7:L30"/>
  </sortState>
  <mergeCells count="2">
    <mergeCell ref="B2:K2"/>
    <mergeCell ref="B33:E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rosen</dc:creator>
  <cp:lastModifiedBy>rosen</cp:lastModifiedBy>
  <cp:lastPrinted>2024-09-19T02:15:37Z</cp:lastPrinted>
  <dcterms:created xsi:type="dcterms:W3CDTF">2024-04-30T15:32:56Z</dcterms:created>
  <dcterms:modified xsi:type="dcterms:W3CDTF">2024-09-19T22:45:14Z</dcterms:modified>
</cp:coreProperties>
</file>